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єстр договорів" sheetId="1" r:id="rId1"/>
  </sheets>
  <definedNames/>
  <calcPr fullCalcOnLoad="1" refMode="R1C1"/>
</workbook>
</file>

<file path=xl/sharedStrings.xml><?xml version="1.0" encoding="utf-8"?>
<sst xmlns="http://schemas.openxmlformats.org/spreadsheetml/2006/main" count="304" uniqueCount="201">
  <si>
    <t>№ з/п</t>
  </si>
  <si>
    <t>Назва предмета закупівлі згідно договору або рахунку</t>
  </si>
  <si>
    <t>Найменування постачальника</t>
  </si>
  <si>
    <t>Номер договору</t>
  </si>
  <si>
    <t>Дата укладання договору або формування рахунку</t>
  </si>
  <si>
    <t>Сума договору, грн.</t>
  </si>
  <si>
    <t>Специфікація кожного предмету</t>
  </si>
  <si>
    <t>Ціна за одиницю товару, грн.</t>
  </si>
  <si>
    <t>Кількість оплачених одиниць товару (шт, кг, пм, тощо)</t>
  </si>
  <si>
    <t>Оплачено,грн.</t>
  </si>
  <si>
    <t>Дата оплати</t>
  </si>
  <si>
    <t>Примітки</t>
  </si>
  <si>
    <t>53/13</t>
  </si>
  <si>
    <t>12-155/2011</t>
  </si>
  <si>
    <t>Р-000000032</t>
  </si>
  <si>
    <t>2015/ТП-Б-043234</t>
  </si>
  <si>
    <t>50Т</t>
  </si>
  <si>
    <t>164/15</t>
  </si>
  <si>
    <t>19-20</t>
  </si>
  <si>
    <t>Д/у 1 вiд 22.01.2015</t>
  </si>
  <si>
    <t>Д/у 1 вiд 26.01.2015, Д/у 2 вiд 24.02.2015, Д/у 3 вiд 12.03.2015</t>
  </si>
  <si>
    <t>Д/у 1 вiд 16.03.2015</t>
  </si>
  <si>
    <t>Д/у 2 вiд 16.03.2015</t>
  </si>
  <si>
    <t>Д/у 3 вiд 16.03.2015</t>
  </si>
  <si>
    <t>Д/у 4 вiд 16.03.2015</t>
  </si>
  <si>
    <t>Д/у 1 вiд 09.02.2015, Д/у 2 вiд 20.03.2015</t>
  </si>
  <si>
    <t>Д/у 1 вiд 20.01.2015, Д/у 2 вiд 20.03.2015</t>
  </si>
  <si>
    <t>Централізоване водопостачання та водовідведення</t>
  </si>
  <si>
    <t>КВП ДМР "Міськводоканал"</t>
  </si>
  <si>
    <t>Пара і гаряча вода; постачання пари та гарячої води (відпуск теплової енергії)</t>
  </si>
  <si>
    <t>КП ДМР "Дніпродзержинськтепломережа"</t>
  </si>
  <si>
    <t>Телекомунікаційні послуги</t>
  </si>
  <si>
    <t>ПАТ "Укртелеком"</t>
  </si>
  <si>
    <t>Енергія електрична</t>
  </si>
  <si>
    <t>ПАТ "ДТЕК Дніпрообленерго"</t>
  </si>
  <si>
    <t>Земельний податок</t>
  </si>
  <si>
    <t>Газ природний,скраплений або в газоподібному стані</t>
  </si>
  <si>
    <t>ПАТ по газопостачанню та газифікації "Дніпропетровськгаз"</t>
  </si>
  <si>
    <t>Послуги з дератизації</t>
  </si>
  <si>
    <t>КП "Профдезінфекція"</t>
  </si>
  <si>
    <t>Послуги з обслуговування будинку та вивезення сміття</t>
  </si>
  <si>
    <t>КЖП "Оріон"</t>
  </si>
  <si>
    <t>Програмне обслуговування компютерної техніки</t>
  </si>
  <si>
    <t>ФОП Русанов</t>
  </si>
  <si>
    <t>Обслуговування газопроводів</t>
  </si>
  <si>
    <t>Податкова інспекція</t>
  </si>
  <si>
    <t>Медикаменти</t>
  </si>
  <si>
    <t>ПП Богатир</t>
  </si>
  <si>
    <t>Канцтовари</t>
  </si>
  <si>
    <t>Миючі засоби</t>
  </si>
  <si>
    <t>ТОВ "Інтердез"</t>
  </si>
  <si>
    <t>ПП "Норма-Д"</t>
  </si>
  <si>
    <t>ТОВ "Центр сертифікації ключів"</t>
  </si>
  <si>
    <t>ТОВ "Медінфосервіс"</t>
  </si>
  <si>
    <t>Супровід компютерних програм</t>
  </si>
  <si>
    <t>Дезінфекуючи засоби</t>
  </si>
  <si>
    <t>Обробка даних та видача сертифікату ключа ЕЦП</t>
  </si>
  <si>
    <t>30.01.2015,   11.03.2015,  19.03.2015</t>
  </si>
  <si>
    <t>КЗОЗ "Міський медичний центр здоров я та медицини спорту"</t>
  </si>
  <si>
    <t>Д/у 1 вiд 16.04.2015</t>
  </si>
  <si>
    <t>28/29</t>
  </si>
  <si>
    <t>Рідке мило</t>
  </si>
  <si>
    <t>Порошок Гала автомат</t>
  </si>
  <si>
    <t>Чистяще Гала</t>
  </si>
  <si>
    <t>Рушник АРО</t>
  </si>
  <si>
    <t>Мило господарче</t>
  </si>
  <si>
    <t>Файл А4</t>
  </si>
  <si>
    <t>Ручка кулькова</t>
  </si>
  <si>
    <t>Ручка шарикова</t>
  </si>
  <si>
    <t>Блок паперу</t>
  </si>
  <si>
    <t>Папір ксероксний</t>
  </si>
  <si>
    <t>Книга уч.газ 96 л</t>
  </si>
  <si>
    <t>Конверт на кнопке</t>
  </si>
  <si>
    <t xml:space="preserve"> Бинт марл 5*10 см</t>
  </si>
  <si>
    <t xml:space="preserve"> Бинт марл 7*14 см</t>
  </si>
  <si>
    <t>Валідол</t>
  </si>
  <si>
    <t>Вата н/с 100 г</t>
  </si>
  <si>
    <t xml:space="preserve"> Диклофенакгель</t>
  </si>
  <si>
    <t>Лейкопластир бактерицидний</t>
  </si>
  <si>
    <t>Мятні таблетки</t>
  </si>
  <si>
    <t>Панкреатин</t>
  </si>
  <si>
    <t>Розчин перекису</t>
  </si>
  <si>
    <t>Спазмалгол</t>
  </si>
  <si>
    <t>Раноживін</t>
  </si>
  <si>
    <t>Дротаверин</t>
  </si>
  <si>
    <t>Лекопластир бактерицидний 1,9*7,2</t>
  </si>
  <si>
    <t>Лекопластир бактерицидний 2,5*7,6</t>
  </si>
  <si>
    <t>Лейкопластир 2*5 м</t>
  </si>
  <si>
    <t>Лейкопластир 1*5 00</t>
  </si>
  <si>
    <t>Рукавички н/с</t>
  </si>
  <si>
    <t>Розчин йоду</t>
  </si>
  <si>
    <t>Цитрамон-В</t>
  </si>
  <si>
    <t>Дезінфекуючий засіб Соліклор 1кг</t>
  </si>
  <si>
    <t>Дезінфекуючий засіб Неостерил 0,075 л</t>
  </si>
  <si>
    <t>Дезінфекуючий засіб Неостерил 0,250 л</t>
  </si>
  <si>
    <t>Абонентське програмне обслуговування компютерної техніки</t>
  </si>
  <si>
    <t>Супровід компютерної програми та бази даних "Облік медичних кадрів"</t>
  </si>
  <si>
    <t>Обробка даних для видачі сертифікату відкритого ключа елктронного цифрового підпису та постачання відкритого ключа ЕЦП</t>
  </si>
  <si>
    <t>Сегрегарт А4/50</t>
  </si>
  <si>
    <t>Степлер</t>
  </si>
  <si>
    <t>Папір А4</t>
  </si>
  <si>
    <t>Р-000000033</t>
  </si>
  <si>
    <t>Раноживін Крем-бальзам</t>
  </si>
  <si>
    <t>Спасатель Форте бальзам</t>
  </si>
  <si>
    <t>Аміак 10%</t>
  </si>
  <si>
    <t>Бінт еластичний сітчастий 100*3 см</t>
  </si>
  <si>
    <t>Бінт еластичний сітчастий 15*3 см</t>
  </si>
  <si>
    <t>Бінт еластичний сітчастий 50*3 см</t>
  </si>
  <si>
    <t>Диклофенак Гель</t>
  </si>
  <si>
    <t>Жгут Єсмарка</t>
  </si>
  <si>
    <t>Кетанов табл. 10 мг</t>
  </si>
  <si>
    <t>Лейкопластир 2*500</t>
  </si>
  <si>
    <t>Мазь Гідрокартизонова</t>
  </si>
  <si>
    <t>Мазь Еспол</t>
  </si>
  <si>
    <t>Мезим форте</t>
  </si>
  <si>
    <t>Меновазин</t>
  </si>
  <si>
    <t>мятні таблетки</t>
  </si>
  <si>
    <t>Піпетка мед.</t>
  </si>
  <si>
    <t xml:space="preserve"> Розчин йоду 20 мл.</t>
  </si>
  <si>
    <t>Септол 96%</t>
  </si>
  <si>
    <t>Спазмалгол табл.№20</t>
  </si>
  <si>
    <t>Сульфацил натрію очні краплі</t>
  </si>
  <si>
    <t>Троксевазин Гель</t>
  </si>
  <si>
    <t>Вугілля активоване</t>
  </si>
  <si>
    <t>Цитрамон-Д</t>
  </si>
  <si>
    <t>Лейкопластир 2,5*7,6</t>
  </si>
  <si>
    <t>Господарчі товари</t>
  </si>
  <si>
    <t>ЧП-000079</t>
  </si>
  <si>
    <t>Шланг поливальний</t>
  </si>
  <si>
    <t>Светильник</t>
  </si>
  <si>
    <t>Перчатки гумові</t>
  </si>
  <si>
    <t>Комплект чернил</t>
  </si>
  <si>
    <t>Лампі енергозберігаюча</t>
  </si>
  <si>
    <t>ЧП-0000107</t>
  </si>
  <si>
    <t>Чистяще Гала 0,5 кг</t>
  </si>
  <si>
    <t>Гала для посуду 500 мл.</t>
  </si>
  <si>
    <t>Стир.порошок Гала 450</t>
  </si>
  <si>
    <t>Метла пластмас.</t>
  </si>
  <si>
    <t>Пакети для сміття 50 шт.</t>
  </si>
  <si>
    <t>Р-000000046</t>
  </si>
  <si>
    <t>Програмне обслуговування податкової звітності</t>
  </si>
  <si>
    <t>ФОП Бурма</t>
  </si>
  <si>
    <t>932/15</t>
  </si>
  <si>
    <t>ФОП Леонова Наталiя Михайлiвна</t>
  </si>
  <si>
    <t>За хоз.інвентар</t>
  </si>
  <si>
    <t>Граблі</t>
  </si>
  <si>
    <t>Метли</t>
  </si>
  <si>
    <t>Швабри</t>
  </si>
  <si>
    <t>Відра пластм.</t>
  </si>
  <si>
    <t>Лопати</t>
  </si>
  <si>
    <t>Сапи</t>
  </si>
  <si>
    <t>Перчатки</t>
  </si>
  <si>
    <t>Відра для мусора</t>
  </si>
  <si>
    <t>29.01.2015,   18.02.2015,   24.03.2015,  15.04.2015,    22.05.2015,   22.06.2015,   28.07.2015</t>
  </si>
  <si>
    <t>Дезінфекуючий засіб</t>
  </si>
  <si>
    <t>Бінт еластичний сітчастий 25*3 см</t>
  </si>
  <si>
    <t>Вазелін 25г</t>
  </si>
  <si>
    <t>Корвалмент 0,1 №30</t>
  </si>
  <si>
    <t>Лейкопластир 1,9*7,2</t>
  </si>
  <si>
    <t>Лейкопластир 3*500</t>
  </si>
  <si>
    <t>Лейкопластир  5*500</t>
  </si>
  <si>
    <t>Меновазин мазь</t>
  </si>
  <si>
    <t>Но-шпа</t>
  </si>
  <si>
    <t>Парацетамол</t>
  </si>
  <si>
    <t>Рукавички нестерильні</t>
  </si>
  <si>
    <t>Рукавички стерильні</t>
  </si>
  <si>
    <t>Троксевенол гель</t>
  </si>
  <si>
    <t>Архівні коробки</t>
  </si>
  <si>
    <t>ПП Мінакова</t>
  </si>
  <si>
    <t>Медматеріали</t>
  </si>
  <si>
    <t>Медмаркет рітейл груп</t>
  </si>
  <si>
    <t>Полідент</t>
  </si>
  <si>
    <t>Альванес губка</t>
  </si>
  <si>
    <t>Харизма асортимент</t>
  </si>
  <si>
    <t>Цемент стоматолгогічний</t>
  </si>
  <si>
    <t>Лак стоматологічний</t>
  </si>
  <si>
    <t>ПП Норма -Д</t>
  </si>
  <si>
    <t>Бинт марлевий 5*10</t>
  </si>
  <si>
    <t>Бинт марлевий 7*14</t>
  </si>
  <si>
    <t>Лейкопластир</t>
  </si>
  <si>
    <t>ТОВ Інтердез</t>
  </si>
  <si>
    <t>Соліклор</t>
  </si>
  <si>
    <t>Неостерил</t>
  </si>
  <si>
    <t>За налаштування програми</t>
  </si>
  <si>
    <t>ФОП Бурма Л.Т.</t>
  </si>
  <si>
    <t>15/1497</t>
  </si>
  <si>
    <t>За налаштування програми ПЗ "М У ДОЗ ІС"</t>
  </si>
  <si>
    <t>15/1525</t>
  </si>
  <si>
    <t>29.01.2015,    17.02.2015,   11.03.2015,   23.04.2015,     22.05.2015,   18.06.2015,   21.07.2015, 21.08.2015,      15.09.2015,     27.10.2015,   30.11.2015, 24.12.2015</t>
  </si>
  <si>
    <t>29.01.2015,    17.02.2015,   11.03.2015,   16.04.2015,     22.05.2015,   18.06.2015,    21.07.2015,   21.08.2015,    15.09.2015,     19.10.2015,    16.11.2015, 15.12.2015</t>
  </si>
  <si>
    <t>28.07.2015,  26.08.2015,   25.09.2015,    19.10.2015,     30.11.2015,21.12.2015</t>
  </si>
  <si>
    <t>13.02.2015,   17.03.2015 ,   16.04.2015,     27.05.2015 , 25.12.2015</t>
  </si>
  <si>
    <t>26.01.2015,   25.02.2015,    28.03.2015,  21.04.2015,    27.05.2015,   29.06.2015,    27.07.2015,   27.08.2015,  24.09.2015,  26.10.2015,    30.11.2015,   24.12.2015</t>
  </si>
  <si>
    <t>26.01.2015,   27.02.2015,    28.03.2015,   20.04.2015,    27.05.2015,    29.06.2015,    27.07.2015,   28.08.2015,   30.09.2015,  06.11.2015,   30.11.2015,   28.12.2015</t>
  </si>
  <si>
    <t>26.01.2015,   19.02.2015,    28.03.2015,   28.04.2015,    27.05.2015,   23.06.2015,    23.07.2015,    28.07.2015,    26.08.2015,    25.09.2015,    26.10.2015,   30.11.2015, 28.12.2015</t>
  </si>
  <si>
    <t>30.01.2015,  27.02.2015,  30.03.2015,   23.04.2015,    27.05.2015,     23.06.2015,    27.07.2015,    28.08.2015,    30.09.2015,    30.10.2015,    30.11.2015,     23.11.2015,   28.12.2015</t>
  </si>
  <si>
    <t>Періодичні видання</t>
  </si>
  <si>
    <t>ДД УДППЗ Укрпошта</t>
  </si>
  <si>
    <t>Картридж НР</t>
  </si>
  <si>
    <t>ФОП Соглобов</t>
  </si>
  <si>
    <t>Флеш драйв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</si>
</sst>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  <numFmt numFmtId="173" formatCode="0.000"/>
    <numFmt numFmtId="174" formatCode="0.0000"/>
    <numFmt numFmtId="175" formatCode="[$-FC19]d\ mmmm\ yyyy\ &quot;г.&quot;"/>
    <numFmt numFmtId="176" formatCode="0.0"/>
    <numFmt numFmtId="177" formatCode="0.00000"/>
    <numFmt numFmtId="178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Tahoma"/>
      <family val="2"/>
    </font>
    <font>
      <sz val="9"/>
      <name val="Arial Cyr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14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3" fillId="33" borderId="13" xfId="0" applyNumberFormat="1" applyFont="1" applyFill="1" applyBorder="1" applyAlignment="1" applyProtection="1">
      <alignment horizontal="center" vertical="top" wrapText="1"/>
      <protection/>
    </xf>
    <xf numFmtId="2" fontId="40" fillId="33" borderId="10" xfId="0" applyNumberFormat="1" applyFont="1" applyFill="1" applyBorder="1" applyAlignment="1">
      <alignment wrapText="1"/>
    </xf>
    <xf numFmtId="2" fontId="40" fillId="33" borderId="0" xfId="0" applyNumberFormat="1" applyFont="1" applyFill="1" applyAlignment="1">
      <alignment/>
    </xf>
    <xf numFmtId="0" fontId="40" fillId="33" borderId="14" xfId="0" applyFont="1" applyFill="1" applyBorder="1" applyAlignment="1">
      <alignment wrapText="1"/>
    </xf>
    <xf numFmtId="0" fontId="4" fillId="33" borderId="0" xfId="0" applyFont="1" applyFill="1" applyAlignment="1">
      <alignment/>
    </xf>
    <xf numFmtId="14" fontId="40" fillId="33" borderId="10" xfId="0" applyNumberFormat="1" applyFont="1" applyFill="1" applyBorder="1" applyAlignment="1">
      <alignment wrapText="1"/>
    </xf>
    <xf numFmtId="14" fontId="40" fillId="33" borderId="15" xfId="0" applyNumberFormat="1" applyFont="1" applyFill="1" applyBorder="1" applyAlignment="1">
      <alignment wrapText="1"/>
    </xf>
    <xf numFmtId="2" fontId="40" fillId="33" borderId="10" xfId="0" applyNumberFormat="1" applyFont="1" applyFill="1" applyBorder="1" applyAlignment="1">
      <alignment/>
    </xf>
    <xf numFmtId="0" fontId="5" fillId="33" borderId="16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2" fillId="33" borderId="15" xfId="0" applyNumberFormat="1" applyFont="1" applyFill="1" applyBorder="1" applyAlignment="1" applyProtection="1">
      <alignment horizontal="center" vertical="top" wrapText="1"/>
      <protection/>
    </xf>
    <xf numFmtId="14" fontId="40" fillId="33" borderId="14" xfId="0" applyNumberFormat="1" applyFont="1" applyFill="1" applyBorder="1" applyAlignment="1">
      <alignment wrapText="1"/>
    </xf>
    <xf numFmtId="4" fontId="3" fillId="33" borderId="16" xfId="0" applyNumberFormat="1" applyFont="1" applyFill="1" applyBorder="1" applyAlignment="1" applyProtection="1">
      <alignment horizontal="center" vertical="top" wrapText="1"/>
      <protection/>
    </xf>
    <xf numFmtId="14" fontId="40" fillId="33" borderId="10" xfId="0" applyNumberFormat="1" applyFont="1" applyFill="1" applyBorder="1" applyAlignment="1">
      <alignment/>
    </xf>
    <xf numFmtId="0" fontId="40" fillId="33" borderId="0" xfId="0" applyFont="1" applyFill="1" applyAlignment="1">
      <alignment wrapText="1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176" fontId="40" fillId="33" borderId="10" xfId="0" applyNumberFormat="1" applyFont="1" applyFill="1" applyBorder="1" applyAlignment="1">
      <alignment wrapText="1"/>
    </xf>
    <xf numFmtId="176" fontId="40" fillId="33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14" fontId="40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 applyProtection="1">
      <alignment horizontal="center" vertical="top" wrapText="1"/>
      <protection/>
    </xf>
    <xf numFmtId="14" fontId="40" fillId="33" borderId="15" xfId="0" applyNumberFormat="1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14" fontId="40" fillId="33" borderId="15" xfId="0" applyNumberFormat="1" applyFont="1" applyFill="1" applyBorder="1" applyAlignment="1">
      <alignment horizontal="center" vertical="center" wrapText="1"/>
    </xf>
    <xf numFmtId="14" fontId="40" fillId="33" borderId="17" xfId="0" applyNumberFormat="1" applyFont="1" applyFill="1" applyBorder="1" applyAlignment="1">
      <alignment horizontal="center" vertical="center" wrapText="1"/>
    </xf>
    <xf numFmtId="14" fontId="40" fillId="33" borderId="14" xfId="0" applyNumberFormat="1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14" fontId="40" fillId="33" borderId="17" xfId="0" applyNumberFormat="1" applyFont="1" applyFill="1" applyBorder="1" applyAlignment="1">
      <alignment horizontal="center" wrapText="1"/>
    </xf>
    <xf numFmtId="14" fontId="40" fillId="33" borderId="14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zoomScale="87" zoomScaleNormal="87" zoomScalePageLayoutView="0" workbookViewId="0" topLeftCell="A1">
      <pane xSplit="1" ySplit="3" topLeftCell="B16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3" sqref="A173:IV174"/>
    </sheetView>
  </sheetViews>
  <sheetFormatPr defaultColWidth="9.140625" defaultRowHeight="15"/>
  <cols>
    <col min="1" max="1" width="9.140625" style="3" customWidth="1"/>
    <col min="2" max="2" width="17.8515625" style="3" customWidth="1"/>
    <col min="3" max="3" width="18.57421875" style="3" customWidth="1"/>
    <col min="4" max="4" width="13.8515625" style="3" customWidth="1"/>
    <col min="5" max="5" width="9.140625" style="3" customWidth="1"/>
    <col min="6" max="6" width="10.7109375" style="3" customWidth="1"/>
    <col min="7" max="7" width="18.7109375" style="3" customWidth="1"/>
    <col min="8" max="9" width="9.140625" style="3" customWidth="1"/>
    <col min="10" max="10" width="14.28125" style="3" customWidth="1"/>
    <col min="11" max="11" width="10.57421875" style="22" customWidth="1"/>
    <col min="12" max="12" width="15.421875" style="3" customWidth="1"/>
    <col min="13" max="16384" width="9.140625" style="3" customWidth="1"/>
  </cols>
  <sheetData>
    <row r="1" spans="2:11" ht="15.75" customHeight="1" thickBot="1">
      <c r="B1" s="37" t="s">
        <v>58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ht="84.7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12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</row>
    <row r="4" spans="1:12" ht="84">
      <c r="A4" s="1">
        <v>1</v>
      </c>
      <c r="B4" s="1" t="s">
        <v>31</v>
      </c>
      <c r="C4" s="1" t="s">
        <v>32</v>
      </c>
      <c r="D4" s="6">
        <v>817</v>
      </c>
      <c r="E4" s="7">
        <v>42026</v>
      </c>
      <c r="F4" s="1">
        <v>900</v>
      </c>
      <c r="G4" s="1"/>
      <c r="H4" s="1"/>
      <c r="I4" s="1"/>
      <c r="J4" s="1">
        <v>900</v>
      </c>
      <c r="K4" s="1" t="s">
        <v>153</v>
      </c>
      <c r="L4" s="1"/>
    </row>
    <row r="5" spans="1:12" ht="72">
      <c r="A5" s="1">
        <v>2</v>
      </c>
      <c r="B5" s="1" t="s">
        <v>31</v>
      </c>
      <c r="C5" s="1" t="s">
        <v>32</v>
      </c>
      <c r="D5" s="6">
        <v>818</v>
      </c>
      <c r="E5" s="7">
        <v>42110</v>
      </c>
      <c r="F5" s="1">
        <v>2165</v>
      </c>
      <c r="G5" s="1"/>
      <c r="H5" s="1"/>
      <c r="I5" s="1"/>
      <c r="J5" s="1">
        <f>162.34+104.82+72.01+185.15+203.57+275.19</f>
        <v>1003.0799999999999</v>
      </c>
      <c r="K5" s="13" t="s">
        <v>190</v>
      </c>
      <c r="L5" s="1" t="s">
        <v>59</v>
      </c>
    </row>
    <row r="6" spans="1:12" ht="144">
      <c r="A6" s="1">
        <v>2</v>
      </c>
      <c r="B6" s="1" t="s">
        <v>40</v>
      </c>
      <c r="C6" s="1" t="s">
        <v>41</v>
      </c>
      <c r="D6" s="6" t="s">
        <v>12</v>
      </c>
      <c r="E6" s="7">
        <v>41306</v>
      </c>
      <c r="F6" s="1">
        <v>363.12</v>
      </c>
      <c r="G6" s="1"/>
      <c r="H6" s="1"/>
      <c r="I6" s="1"/>
      <c r="J6" s="1">
        <f>121.04+30.26+30.26+30.26+30.26+30.26+30.26+30.26+30.26</f>
        <v>363.11999999999995</v>
      </c>
      <c r="K6" s="1" t="s">
        <v>188</v>
      </c>
      <c r="L6" s="8" t="s">
        <v>19</v>
      </c>
    </row>
    <row r="7" spans="1:12" ht="144">
      <c r="A7" s="1">
        <v>3</v>
      </c>
      <c r="B7" s="1" t="s">
        <v>38</v>
      </c>
      <c r="C7" s="1" t="s">
        <v>39</v>
      </c>
      <c r="D7" s="6">
        <v>605</v>
      </c>
      <c r="E7" s="7">
        <v>42025</v>
      </c>
      <c r="F7" s="1">
        <v>600.24</v>
      </c>
      <c r="G7" s="1"/>
      <c r="H7" s="1"/>
      <c r="I7" s="1"/>
      <c r="J7" s="1">
        <f>200.08+50.02+50.02+50.02+50.02+50.02+50.02+50.02+50.02</f>
        <v>600.2399999999999</v>
      </c>
      <c r="K7" s="1" t="s">
        <v>189</v>
      </c>
      <c r="L7" s="1"/>
    </row>
    <row r="8" spans="1:12" ht="144">
      <c r="A8" s="1">
        <v>4</v>
      </c>
      <c r="B8" s="1" t="s">
        <v>33</v>
      </c>
      <c r="C8" s="1" t="s">
        <v>34</v>
      </c>
      <c r="D8" s="6">
        <v>3038</v>
      </c>
      <c r="E8" s="7">
        <v>39903</v>
      </c>
      <c r="F8" s="1">
        <v>14345</v>
      </c>
      <c r="G8" s="1"/>
      <c r="H8" s="1"/>
      <c r="I8" s="1"/>
      <c r="J8" s="1">
        <f>4981.85+750.16+654.28+675.9+775.03+1855.98+1960.01+1321.27</f>
        <v>12974.48</v>
      </c>
      <c r="K8" s="1" t="s">
        <v>193</v>
      </c>
      <c r="L8" s="8" t="s">
        <v>26</v>
      </c>
    </row>
    <row r="9" spans="1:12" ht="130.5" customHeight="1">
      <c r="A9" s="1">
        <v>5</v>
      </c>
      <c r="B9" s="1" t="s">
        <v>27</v>
      </c>
      <c r="C9" s="1" t="s">
        <v>28</v>
      </c>
      <c r="D9" s="6" t="s">
        <v>13</v>
      </c>
      <c r="E9" s="7">
        <v>40697</v>
      </c>
      <c r="F9" s="1">
        <v>2827</v>
      </c>
      <c r="G9" s="1"/>
      <c r="H9" s="1"/>
      <c r="I9" s="1"/>
      <c r="J9" s="1">
        <f>512.54+151.46+210.72+115.9+147.5+177.01+105.36+136.97+94.82</f>
        <v>1652.2799999999997</v>
      </c>
      <c r="K9" s="1" t="s">
        <v>192</v>
      </c>
      <c r="L9" s="1" t="s">
        <v>26</v>
      </c>
    </row>
    <row r="10" spans="1:12" ht="156">
      <c r="A10" s="1">
        <v>6</v>
      </c>
      <c r="B10" s="1" t="s">
        <v>44</v>
      </c>
      <c r="C10" s="1" t="s">
        <v>37</v>
      </c>
      <c r="D10" s="6">
        <v>115</v>
      </c>
      <c r="E10" s="7">
        <v>42030</v>
      </c>
      <c r="F10" s="1">
        <v>1000</v>
      </c>
      <c r="G10" s="1"/>
      <c r="H10" s="1"/>
      <c r="I10" s="1"/>
      <c r="J10" s="1">
        <f>309.31+59.61+119.67+89.64+89.64+89.64+89.64+89.64+89.64</f>
        <v>1026.43</v>
      </c>
      <c r="K10" s="1" t="s">
        <v>194</v>
      </c>
      <c r="L10" s="8" t="s">
        <v>21</v>
      </c>
    </row>
    <row r="11" spans="1:12" ht="36">
      <c r="A11" s="1">
        <v>7</v>
      </c>
      <c r="B11" s="1" t="s">
        <v>42</v>
      </c>
      <c r="C11" s="1" t="s">
        <v>43</v>
      </c>
      <c r="D11" s="6" t="s">
        <v>14</v>
      </c>
      <c r="E11" s="7">
        <v>42030</v>
      </c>
      <c r="F11" s="1">
        <v>630</v>
      </c>
      <c r="G11" s="1" t="s">
        <v>95</v>
      </c>
      <c r="H11" s="1"/>
      <c r="I11" s="1"/>
      <c r="J11" s="1">
        <v>630</v>
      </c>
      <c r="K11" s="1" t="s">
        <v>57</v>
      </c>
      <c r="L11" s="8" t="s">
        <v>22</v>
      </c>
    </row>
    <row r="12" spans="1:12" ht="156">
      <c r="A12" s="1">
        <v>8</v>
      </c>
      <c r="B12" s="1" t="s">
        <v>36</v>
      </c>
      <c r="C12" s="1" t="s">
        <v>37</v>
      </c>
      <c r="D12" s="6" t="s">
        <v>15</v>
      </c>
      <c r="E12" s="7">
        <v>42004</v>
      </c>
      <c r="F12" s="1">
        <v>1550</v>
      </c>
      <c r="G12" s="1"/>
      <c r="H12" s="1"/>
      <c r="I12" s="1"/>
      <c r="J12" s="1">
        <f>389.54+74.29+72.23+72.14+54.09+54.09+72.13+72.13+81.15</f>
        <v>941.7900000000001</v>
      </c>
      <c r="K12" s="1" t="s">
        <v>195</v>
      </c>
      <c r="L12" s="8" t="s">
        <v>20</v>
      </c>
    </row>
    <row r="13" spans="1:15" ht="24">
      <c r="A13" s="1">
        <v>9</v>
      </c>
      <c r="B13" s="1" t="s">
        <v>55</v>
      </c>
      <c r="C13" s="1" t="s">
        <v>50</v>
      </c>
      <c r="D13" s="6">
        <v>165</v>
      </c>
      <c r="E13" s="7">
        <v>42032</v>
      </c>
      <c r="F13" s="1">
        <v>880</v>
      </c>
      <c r="G13" s="1" t="s">
        <v>92</v>
      </c>
      <c r="H13" s="9">
        <v>190</v>
      </c>
      <c r="I13" s="1">
        <v>2</v>
      </c>
      <c r="J13" s="9">
        <f>H13*I13</f>
        <v>380</v>
      </c>
      <c r="K13" s="28">
        <v>42034</v>
      </c>
      <c r="L13" s="1"/>
      <c r="O13" s="10"/>
    </row>
    <row r="14" spans="1:12" ht="24">
      <c r="A14" s="1"/>
      <c r="B14" s="1"/>
      <c r="C14" s="1"/>
      <c r="D14" s="6"/>
      <c r="E14" s="7"/>
      <c r="F14" s="1"/>
      <c r="G14" s="1" t="s">
        <v>94</v>
      </c>
      <c r="H14" s="9">
        <v>100</v>
      </c>
      <c r="I14" s="1">
        <v>3</v>
      </c>
      <c r="J14" s="9">
        <f>H14*I14</f>
        <v>300</v>
      </c>
      <c r="K14" s="28"/>
      <c r="L14" s="1"/>
    </row>
    <row r="15" spans="1:12" ht="24">
      <c r="A15" s="1"/>
      <c r="B15" s="1"/>
      <c r="C15" s="1"/>
      <c r="D15" s="6"/>
      <c r="E15" s="7"/>
      <c r="F15" s="1"/>
      <c r="G15" s="1" t="s">
        <v>93</v>
      </c>
      <c r="H15" s="9">
        <v>53.33</v>
      </c>
      <c r="I15" s="1">
        <v>1</v>
      </c>
      <c r="J15" s="9">
        <f>H15*I15</f>
        <v>53.33</v>
      </c>
      <c r="K15" s="28"/>
      <c r="L15" s="1"/>
    </row>
    <row r="16" spans="1:12" ht="50.25" customHeight="1">
      <c r="A16" s="1">
        <v>10</v>
      </c>
      <c r="B16" s="1" t="s">
        <v>29</v>
      </c>
      <c r="C16" s="1" t="s">
        <v>30</v>
      </c>
      <c r="D16" s="6" t="s">
        <v>16</v>
      </c>
      <c r="E16" s="7">
        <v>41276</v>
      </c>
      <c r="F16" s="1">
        <v>123103</v>
      </c>
      <c r="G16" s="1"/>
      <c r="H16" s="11"/>
      <c r="I16" s="11"/>
      <c r="J16" s="12">
        <f>81766.94+4081.34+14557.5+9163.22+13533.1</f>
        <v>123102.1</v>
      </c>
      <c r="K16" s="11" t="s">
        <v>191</v>
      </c>
      <c r="L16" s="8" t="s">
        <v>25</v>
      </c>
    </row>
    <row r="17" spans="1:12" ht="18.75" customHeight="1">
      <c r="A17" s="1">
        <v>11</v>
      </c>
      <c r="B17" s="1" t="s">
        <v>46</v>
      </c>
      <c r="C17" s="1" t="s">
        <v>51</v>
      </c>
      <c r="D17" s="6" t="s">
        <v>17</v>
      </c>
      <c r="E17" s="7">
        <v>42044</v>
      </c>
      <c r="F17" s="1">
        <v>880</v>
      </c>
      <c r="G17" s="1" t="s">
        <v>73</v>
      </c>
      <c r="H17" s="9">
        <v>2.354</v>
      </c>
      <c r="I17" s="1">
        <v>30</v>
      </c>
      <c r="J17" s="9">
        <f>H17*I17</f>
        <v>70.62</v>
      </c>
      <c r="K17" s="33">
        <v>42048</v>
      </c>
      <c r="L17" s="1"/>
    </row>
    <row r="18" spans="1:12" ht="18.75" customHeight="1">
      <c r="A18" s="1"/>
      <c r="B18" s="1"/>
      <c r="C18" s="1"/>
      <c r="D18" s="6"/>
      <c r="E18" s="7"/>
      <c r="F18" s="1"/>
      <c r="G18" s="1" t="s">
        <v>74</v>
      </c>
      <c r="H18" s="9">
        <v>5.136</v>
      </c>
      <c r="I18" s="1">
        <v>20</v>
      </c>
      <c r="J18" s="9">
        <f aca="true" t="shared" si="0" ref="J18:J30">H18*I18</f>
        <v>102.72</v>
      </c>
      <c r="K18" s="34"/>
      <c r="L18" s="1"/>
    </row>
    <row r="19" spans="1:12" ht="18.75" customHeight="1">
      <c r="A19" s="1"/>
      <c r="B19" s="1"/>
      <c r="C19" s="1"/>
      <c r="D19" s="6"/>
      <c r="E19" s="7"/>
      <c r="F19" s="1"/>
      <c r="G19" s="1" t="s">
        <v>76</v>
      </c>
      <c r="H19" s="9">
        <v>5.810099999999999</v>
      </c>
      <c r="I19" s="1">
        <v>30</v>
      </c>
      <c r="J19" s="9">
        <f t="shared" si="0"/>
        <v>174.30299999999997</v>
      </c>
      <c r="K19" s="34"/>
      <c r="L19" s="1"/>
    </row>
    <row r="20" spans="1:12" ht="18.75" customHeight="1">
      <c r="A20" s="1"/>
      <c r="B20" s="1"/>
      <c r="C20" s="1"/>
      <c r="D20" s="6"/>
      <c r="E20" s="7"/>
      <c r="F20" s="1"/>
      <c r="G20" s="1" t="s">
        <v>84</v>
      </c>
      <c r="H20" s="9">
        <v>7.4793</v>
      </c>
      <c r="I20" s="1">
        <v>4</v>
      </c>
      <c r="J20" s="9">
        <f t="shared" si="0"/>
        <v>29.9172</v>
      </c>
      <c r="K20" s="34"/>
      <c r="L20" s="1"/>
    </row>
    <row r="21" spans="1:12" ht="28.5" customHeight="1">
      <c r="A21" s="1"/>
      <c r="B21" s="1"/>
      <c r="C21" s="1"/>
      <c r="D21" s="6"/>
      <c r="E21" s="7"/>
      <c r="F21" s="1"/>
      <c r="G21" s="1" t="s">
        <v>85</v>
      </c>
      <c r="H21" s="9">
        <v>0.3745</v>
      </c>
      <c r="I21" s="1">
        <v>100</v>
      </c>
      <c r="J21" s="9">
        <f t="shared" si="0"/>
        <v>37.45</v>
      </c>
      <c r="K21" s="34"/>
      <c r="L21" s="1"/>
    </row>
    <row r="22" spans="1:12" ht="27" customHeight="1">
      <c r="A22" s="1"/>
      <c r="B22" s="1"/>
      <c r="C22" s="1"/>
      <c r="D22" s="6"/>
      <c r="E22" s="7"/>
      <c r="F22" s="1"/>
      <c r="G22" s="1" t="s">
        <v>86</v>
      </c>
      <c r="H22" s="9">
        <v>0.3745</v>
      </c>
      <c r="I22" s="3">
        <v>100</v>
      </c>
      <c r="J22" s="9">
        <f t="shared" si="0"/>
        <v>37.45</v>
      </c>
      <c r="K22" s="34"/>
      <c r="L22" s="1"/>
    </row>
    <row r="23" spans="1:12" ht="18.75" customHeight="1">
      <c r="A23" s="1"/>
      <c r="B23" s="1"/>
      <c r="C23" s="1"/>
      <c r="D23" s="6"/>
      <c r="E23" s="7"/>
      <c r="F23" s="1"/>
      <c r="G23" s="1" t="s">
        <v>88</v>
      </c>
      <c r="H23" s="9">
        <v>5.3821</v>
      </c>
      <c r="I23" s="1">
        <v>2</v>
      </c>
      <c r="J23" s="9">
        <f t="shared" si="0"/>
        <v>10.7642</v>
      </c>
      <c r="K23" s="34"/>
      <c r="L23" s="1"/>
    </row>
    <row r="24" spans="1:12" ht="18.75" customHeight="1">
      <c r="A24" s="1"/>
      <c r="B24" s="1"/>
      <c r="C24" s="1"/>
      <c r="D24" s="6"/>
      <c r="E24" s="7"/>
      <c r="F24" s="1"/>
      <c r="G24" s="1" t="s">
        <v>87</v>
      </c>
      <c r="H24" s="9">
        <v>15.2261</v>
      </c>
      <c r="I24" s="1">
        <v>2</v>
      </c>
      <c r="J24" s="9">
        <f t="shared" si="0"/>
        <v>30.4522</v>
      </c>
      <c r="K24" s="34"/>
      <c r="L24" s="1"/>
    </row>
    <row r="25" spans="1:12" ht="18.75" customHeight="1">
      <c r="A25" s="1"/>
      <c r="B25" s="1"/>
      <c r="C25" s="1"/>
      <c r="D25" s="6"/>
      <c r="E25" s="7"/>
      <c r="F25" s="1"/>
      <c r="G25" s="1" t="s">
        <v>80</v>
      </c>
      <c r="H25" s="9">
        <v>17.976</v>
      </c>
      <c r="I25" s="1">
        <v>5</v>
      </c>
      <c r="J25" s="9">
        <f t="shared" si="0"/>
        <v>89.88</v>
      </c>
      <c r="K25" s="34"/>
      <c r="L25" s="1"/>
    </row>
    <row r="26" spans="1:12" ht="18.75" customHeight="1">
      <c r="A26" s="1"/>
      <c r="B26" s="1"/>
      <c r="C26" s="1"/>
      <c r="D26" s="6"/>
      <c r="E26" s="7"/>
      <c r="F26" s="1"/>
      <c r="G26" s="1" t="s">
        <v>89</v>
      </c>
      <c r="H26" s="9">
        <v>1.4766</v>
      </c>
      <c r="I26" s="1">
        <v>100</v>
      </c>
      <c r="J26" s="9">
        <f t="shared" si="0"/>
        <v>147.66</v>
      </c>
      <c r="K26" s="34"/>
      <c r="L26" s="1"/>
    </row>
    <row r="27" spans="1:12" ht="18.75" customHeight="1">
      <c r="A27" s="1"/>
      <c r="B27" s="1"/>
      <c r="C27" s="1"/>
      <c r="D27" s="6"/>
      <c r="E27" s="7"/>
      <c r="F27" s="1"/>
      <c r="G27" s="1" t="s">
        <v>90</v>
      </c>
      <c r="H27" s="9">
        <v>4.815</v>
      </c>
      <c r="I27" s="1">
        <v>2</v>
      </c>
      <c r="J27" s="9">
        <f t="shared" si="0"/>
        <v>9.63</v>
      </c>
      <c r="K27" s="34"/>
      <c r="L27" s="1"/>
    </row>
    <row r="28" spans="1:12" ht="18.75" customHeight="1">
      <c r="A28" s="1"/>
      <c r="B28" s="1"/>
      <c r="C28" s="1"/>
      <c r="D28" s="6"/>
      <c r="E28" s="7"/>
      <c r="F28" s="1"/>
      <c r="G28" s="1" t="s">
        <v>81</v>
      </c>
      <c r="H28" s="9">
        <v>2.4503</v>
      </c>
      <c r="I28" s="1">
        <v>25</v>
      </c>
      <c r="J28" s="9">
        <f t="shared" si="0"/>
        <v>61.2575</v>
      </c>
      <c r="K28" s="34"/>
      <c r="L28" s="1"/>
    </row>
    <row r="29" spans="1:12" ht="18.75" customHeight="1">
      <c r="A29" s="1"/>
      <c r="B29" s="1"/>
      <c r="C29" s="1"/>
      <c r="D29" s="6"/>
      <c r="E29" s="7"/>
      <c r="F29" s="1"/>
      <c r="G29" s="1" t="s">
        <v>82</v>
      </c>
      <c r="H29" s="9">
        <v>32.1</v>
      </c>
      <c r="I29" s="1">
        <v>2</v>
      </c>
      <c r="J29" s="9">
        <f t="shared" si="0"/>
        <v>64.2</v>
      </c>
      <c r="K29" s="34"/>
      <c r="L29" s="1"/>
    </row>
    <row r="30" spans="1:12" ht="18.75" customHeight="1">
      <c r="A30" s="1"/>
      <c r="B30" s="1"/>
      <c r="C30" s="1"/>
      <c r="D30" s="6"/>
      <c r="E30" s="7"/>
      <c r="F30" s="1"/>
      <c r="G30" s="1" t="s">
        <v>91</v>
      </c>
      <c r="H30" s="9">
        <v>1.3696000000000002</v>
      </c>
      <c r="I30" s="1">
        <v>10</v>
      </c>
      <c r="J30" s="9">
        <f t="shared" si="0"/>
        <v>13.696000000000002</v>
      </c>
      <c r="K30" s="35"/>
      <c r="L30" s="1"/>
    </row>
    <row r="31" spans="1:12" ht="12">
      <c r="A31" s="1">
        <v>12</v>
      </c>
      <c r="B31" s="1" t="s">
        <v>35</v>
      </c>
      <c r="C31" s="1" t="s">
        <v>45</v>
      </c>
      <c r="D31" s="6">
        <v>2800</v>
      </c>
      <c r="E31" s="7">
        <v>42059</v>
      </c>
      <c r="F31" s="1">
        <v>756</v>
      </c>
      <c r="G31" s="1"/>
      <c r="H31" s="1"/>
      <c r="I31" s="1"/>
      <c r="J31" s="1">
        <v>756</v>
      </c>
      <c r="K31" s="13">
        <v>42060</v>
      </c>
      <c r="L31" s="1"/>
    </row>
    <row r="32" spans="1:12" ht="12">
      <c r="A32" s="1">
        <v>14</v>
      </c>
      <c r="B32" s="1" t="s">
        <v>49</v>
      </c>
      <c r="C32" s="1" t="s">
        <v>47</v>
      </c>
      <c r="D32" s="6">
        <v>31</v>
      </c>
      <c r="E32" s="7">
        <v>42075</v>
      </c>
      <c r="F32" s="1">
        <v>1205.55</v>
      </c>
      <c r="G32" s="1" t="s">
        <v>61</v>
      </c>
      <c r="H32" s="1">
        <v>84.65</v>
      </c>
      <c r="I32" s="1">
        <v>1</v>
      </c>
      <c r="J32" s="1">
        <f aca="true" t="shared" si="1" ref="J32:J43">H32*I32</f>
        <v>84.65</v>
      </c>
      <c r="K32" s="33">
        <v>42082</v>
      </c>
      <c r="L32" s="1"/>
    </row>
    <row r="33" spans="1:12" ht="12">
      <c r="A33" s="1"/>
      <c r="B33" s="1"/>
      <c r="C33" s="1"/>
      <c r="D33" s="6"/>
      <c r="E33" s="7"/>
      <c r="F33" s="1"/>
      <c r="G33" s="1" t="s">
        <v>62</v>
      </c>
      <c r="H33" s="1">
        <v>19.54</v>
      </c>
      <c r="I33" s="1">
        <v>5</v>
      </c>
      <c r="J33" s="1">
        <f t="shared" si="1"/>
        <v>97.69999999999999</v>
      </c>
      <c r="K33" s="34"/>
      <c r="L33" s="1"/>
    </row>
    <row r="34" spans="1:12" ht="12">
      <c r="A34" s="1"/>
      <c r="B34" s="1"/>
      <c r="C34" s="1"/>
      <c r="D34" s="6"/>
      <c r="E34" s="7"/>
      <c r="F34" s="1"/>
      <c r="G34" s="1" t="s">
        <v>63</v>
      </c>
      <c r="H34" s="1">
        <v>14.8</v>
      </c>
      <c r="I34" s="1">
        <v>5</v>
      </c>
      <c r="J34" s="1">
        <f t="shared" si="1"/>
        <v>74</v>
      </c>
      <c r="K34" s="34"/>
      <c r="L34" s="1"/>
    </row>
    <row r="35" spans="1:12" ht="12">
      <c r="A35" s="1"/>
      <c r="B35" s="1"/>
      <c r="C35" s="1"/>
      <c r="D35" s="6"/>
      <c r="E35" s="7"/>
      <c r="F35" s="1"/>
      <c r="G35" s="1" t="s">
        <v>64</v>
      </c>
      <c r="H35" s="1">
        <v>31.36</v>
      </c>
      <c r="I35" s="1">
        <v>20</v>
      </c>
      <c r="J35" s="1">
        <f t="shared" si="1"/>
        <v>627.2</v>
      </c>
      <c r="K35" s="34"/>
      <c r="L35" s="1"/>
    </row>
    <row r="36" spans="1:12" ht="12">
      <c r="A36" s="1"/>
      <c r="B36" s="1"/>
      <c r="C36" s="1"/>
      <c r="D36" s="6"/>
      <c r="E36" s="7"/>
      <c r="F36" s="1"/>
      <c r="G36" s="1" t="s">
        <v>65</v>
      </c>
      <c r="H36" s="1">
        <v>32.2</v>
      </c>
      <c r="I36" s="1">
        <v>10</v>
      </c>
      <c r="J36" s="1">
        <f t="shared" si="1"/>
        <v>322</v>
      </c>
      <c r="K36" s="35"/>
      <c r="L36" s="1"/>
    </row>
    <row r="37" spans="1:12" ht="12">
      <c r="A37" s="1">
        <v>15</v>
      </c>
      <c r="B37" s="1" t="s">
        <v>48</v>
      </c>
      <c r="C37" s="1" t="s">
        <v>47</v>
      </c>
      <c r="D37" s="6">
        <v>32</v>
      </c>
      <c r="E37" s="7">
        <v>42075</v>
      </c>
      <c r="F37" s="1">
        <v>1797.45</v>
      </c>
      <c r="G37" s="1" t="s">
        <v>66</v>
      </c>
      <c r="H37" s="1">
        <v>35.2</v>
      </c>
      <c r="I37" s="1">
        <v>5</v>
      </c>
      <c r="J37" s="1">
        <f t="shared" si="1"/>
        <v>176</v>
      </c>
      <c r="K37" s="33">
        <v>42082</v>
      </c>
      <c r="L37" s="1"/>
    </row>
    <row r="38" spans="1:12" ht="12">
      <c r="A38" s="1"/>
      <c r="B38" s="1"/>
      <c r="C38" s="1"/>
      <c r="D38" s="6"/>
      <c r="E38" s="7"/>
      <c r="F38" s="1"/>
      <c r="G38" s="1" t="s">
        <v>67</v>
      </c>
      <c r="H38" s="1">
        <v>7.2</v>
      </c>
      <c r="I38" s="1">
        <v>20</v>
      </c>
      <c r="J38" s="1">
        <f t="shared" si="1"/>
        <v>144</v>
      </c>
      <c r="K38" s="34"/>
      <c r="L38" s="1"/>
    </row>
    <row r="39" spans="1:12" ht="12">
      <c r="A39" s="1"/>
      <c r="B39" s="1"/>
      <c r="C39" s="1"/>
      <c r="D39" s="6"/>
      <c r="E39" s="7"/>
      <c r="F39" s="1"/>
      <c r="G39" s="1" t="s">
        <v>68</v>
      </c>
      <c r="H39" s="1">
        <v>7.21</v>
      </c>
      <c r="I39" s="1">
        <v>20</v>
      </c>
      <c r="J39" s="1">
        <f t="shared" si="1"/>
        <v>144.2</v>
      </c>
      <c r="K39" s="34"/>
      <c r="L39" s="1"/>
    </row>
    <row r="40" spans="1:12" ht="12">
      <c r="A40" s="1"/>
      <c r="B40" s="1"/>
      <c r="C40" s="1"/>
      <c r="D40" s="6"/>
      <c r="E40" s="7"/>
      <c r="F40" s="1"/>
      <c r="G40" s="1" t="s">
        <v>69</v>
      </c>
      <c r="H40" s="1">
        <v>15.85</v>
      </c>
      <c r="I40" s="1">
        <v>5</v>
      </c>
      <c r="J40" s="1">
        <f t="shared" si="1"/>
        <v>79.25</v>
      </c>
      <c r="K40" s="34"/>
      <c r="L40" s="1"/>
    </row>
    <row r="41" spans="1:12" ht="12">
      <c r="A41" s="1"/>
      <c r="B41" s="1"/>
      <c r="C41" s="1"/>
      <c r="D41" s="6"/>
      <c r="E41" s="7"/>
      <c r="F41" s="1"/>
      <c r="G41" s="1" t="s">
        <v>70</v>
      </c>
      <c r="H41" s="1">
        <v>95</v>
      </c>
      <c r="I41" s="1">
        <v>12</v>
      </c>
      <c r="J41" s="1">
        <f t="shared" si="1"/>
        <v>1140</v>
      </c>
      <c r="K41" s="34"/>
      <c r="L41" s="1"/>
    </row>
    <row r="42" spans="1:12" ht="12">
      <c r="A42" s="1"/>
      <c r="B42" s="1"/>
      <c r="C42" s="1"/>
      <c r="D42" s="6"/>
      <c r="E42" s="7"/>
      <c r="F42" s="1"/>
      <c r="G42" s="1" t="s">
        <v>71</v>
      </c>
      <c r="H42" s="1">
        <v>17.5</v>
      </c>
      <c r="I42" s="1">
        <v>4</v>
      </c>
      <c r="J42" s="1">
        <f t="shared" si="1"/>
        <v>70</v>
      </c>
      <c r="K42" s="34"/>
      <c r="L42" s="1"/>
    </row>
    <row r="43" spans="1:12" ht="12">
      <c r="A43" s="1"/>
      <c r="B43" s="1"/>
      <c r="C43" s="1"/>
      <c r="D43" s="6"/>
      <c r="E43" s="7"/>
      <c r="F43" s="1"/>
      <c r="G43" s="1" t="s">
        <v>72</v>
      </c>
      <c r="H43" s="1">
        <v>8.8</v>
      </c>
      <c r="I43" s="1">
        <v>5</v>
      </c>
      <c r="J43" s="1">
        <f t="shared" si="1"/>
        <v>44</v>
      </c>
      <c r="K43" s="35"/>
      <c r="L43" s="1"/>
    </row>
    <row r="44" spans="1:12" ht="24">
      <c r="A44" s="1">
        <v>16</v>
      </c>
      <c r="B44" s="1" t="s">
        <v>46</v>
      </c>
      <c r="C44" s="1" t="s">
        <v>50</v>
      </c>
      <c r="D44" s="6">
        <v>754</v>
      </c>
      <c r="E44" s="7">
        <v>42075</v>
      </c>
      <c r="F44" s="24">
        <v>1638</v>
      </c>
      <c r="G44" s="1" t="s">
        <v>92</v>
      </c>
      <c r="H44" s="1">
        <v>6</v>
      </c>
      <c r="I44" s="1">
        <v>227.5</v>
      </c>
      <c r="J44" s="1">
        <v>1638</v>
      </c>
      <c r="K44" s="13">
        <v>42080</v>
      </c>
      <c r="L44" s="1"/>
    </row>
    <row r="45" spans="1:12" ht="24">
      <c r="A45" s="1"/>
      <c r="B45" s="1" t="s">
        <v>46</v>
      </c>
      <c r="C45" s="1" t="s">
        <v>50</v>
      </c>
      <c r="D45" s="6">
        <v>1325</v>
      </c>
      <c r="E45" s="7">
        <v>42109</v>
      </c>
      <c r="F45" s="24">
        <v>1638</v>
      </c>
      <c r="G45" s="1" t="s">
        <v>92</v>
      </c>
      <c r="H45" s="1">
        <v>6</v>
      </c>
      <c r="I45" s="1">
        <v>227.5</v>
      </c>
      <c r="J45" s="1">
        <v>1638</v>
      </c>
      <c r="K45" s="14">
        <v>42109</v>
      </c>
      <c r="L45" s="1"/>
    </row>
    <row r="46" spans="1:12" ht="12">
      <c r="A46" s="1">
        <v>17</v>
      </c>
      <c r="B46" s="1" t="s">
        <v>46</v>
      </c>
      <c r="C46" s="1" t="s">
        <v>51</v>
      </c>
      <c r="D46" s="6" t="s">
        <v>18</v>
      </c>
      <c r="E46" s="7">
        <v>42075</v>
      </c>
      <c r="F46" s="24">
        <v>1552</v>
      </c>
      <c r="G46" s="1" t="s">
        <v>73</v>
      </c>
      <c r="H46" s="15">
        <v>2.2577</v>
      </c>
      <c r="I46" s="1">
        <v>48</v>
      </c>
      <c r="J46" s="9">
        <f>I46*H46</f>
        <v>108.36959999999999</v>
      </c>
      <c r="K46" s="36">
        <v>42080</v>
      </c>
      <c r="L46" s="1"/>
    </row>
    <row r="47" spans="1:12" ht="12">
      <c r="A47" s="1"/>
      <c r="B47" s="1"/>
      <c r="C47" s="1"/>
      <c r="D47" s="6"/>
      <c r="E47" s="7"/>
      <c r="F47" s="1"/>
      <c r="G47" s="1" t="s">
        <v>74</v>
      </c>
      <c r="H47" s="15">
        <v>4.815</v>
      </c>
      <c r="I47" s="1">
        <v>30</v>
      </c>
      <c r="J47" s="9">
        <f aca="true" t="shared" si="2" ref="J47:J84">I47*H47</f>
        <v>144.45000000000002</v>
      </c>
      <c r="K47" s="36"/>
      <c r="L47" s="1"/>
    </row>
    <row r="48" spans="1:12" ht="12">
      <c r="A48" s="1"/>
      <c r="B48" s="1"/>
      <c r="C48" s="1"/>
      <c r="D48" s="6"/>
      <c r="E48" s="7"/>
      <c r="F48" s="1"/>
      <c r="G48" s="1" t="s">
        <v>75</v>
      </c>
      <c r="H48" s="15">
        <v>1.4445000000000001</v>
      </c>
      <c r="I48" s="1">
        <v>10</v>
      </c>
      <c r="J48" s="9">
        <f t="shared" si="2"/>
        <v>14.445</v>
      </c>
      <c r="K48" s="36"/>
      <c r="L48" s="1"/>
    </row>
    <row r="49" spans="1:12" ht="12">
      <c r="A49" s="1"/>
      <c r="B49" s="1"/>
      <c r="C49" s="1"/>
      <c r="D49" s="6"/>
      <c r="E49" s="7"/>
      <c r="F49" s="1"/>
      <c r="G49" s="1" t="s">
        <v>76</v>
      </c>
      <c r="H49" s="15">
        <v>7.0085</v>
      </c>
      <c r="I49" s="1">
        <v>50</v>
      </c>
      <c r="J49" s="9">
        <f t="shared" si="2"/>
        <v>350.425</v>
      </c>
      <c r="K49" s="36"/>
      <c r="L49" s="1"/>
    </row>
    <row r="50" spans="1:12" ht="12">
      <c r="A50" s="1"/>
      <c r="B50" s="1"/>
      <c r="C50" s="1"/>
      <c r="D50" s="6"/>
      <c r="E50" s="7"/>
      <c r="F50" s="1"/>
      <c r="G50" s="1" t="s">
        <v>77</v>
      </c>
      <c r="H50" s="15">
        <v>10.0152</v>
      </c>
      <c r="I50" s="1">
        <v>8</v>
      </c>
      <c r="J50" s="9">
        <f t="shared" si="2"/>
        <v>80.1216</v>
      </c>
      <c r="K50" s="36"/>
      <c r="L50" s="1"/>
    </row>
    <row r="51" spans="1:12" ht="24">
      <c r="A51" s="1"/>
      <c r="B51" s="1"/>
      <c r="C51" s="1"/>
      <c r="D51" s="6"/>
      <c r="E51" s="7"/>
      <c r="F51" s="1"/>
      <c r="G51" s="1" t="s">
        <v>78</v>
      </c>
      <c r="H51" s="15">
        <v>0.5885</v>
      </c>
      <c r="I51" s="1">
        <v>480</v>
      </c>
      <c r="J51" s="9">
        <f t="shared" si="2"/>
        <v>282.48</v>
      </c>
      <c r="K51" s="36"/>
      <c r="L51" s="1"/>
    </row>
    <row r="52" spans="1:12" ht="12">
      <c r="A52" s="1"/>
      <c r="B52" s="1"/>
      <c r="C52" s="1"/>
      <c r="D52" s="6"/>
      <c r="E52" s="7"/>
      <c r="F52" s="1"/>
      <c r="G52" s="1" t="s">
        <v>79</v>
      </c>
      <c r="H52" s="15">
        <v>1.498</v>
      </c>
      <c r="I52" s="1">
        <v>20</v>
      </c>
      <c r="J52" s="9">
        <f t="shared" si="2"/>
        <v>29.96</v>
      </c>
      <c r="K52" s="36"/>
      <c r="L52" s="1"/>
    </row>
    <row r="53" spans="1:12" ht="12">
      <c r="A53" s="1"/>
      <c r="B53" s="1"/>
      <c r="C53" s="1"/>
      <c r="D53" s="6"/>
      <c r="E53" s="7"/>
      <c r="F53" s="1"/>
      <c r="G53" s="1" t="s">
        <v>80</v>
      </c>
      <c r="H53" s="15">
        <v>18.618</v>
      </c>
      <c r="I53" s="1">
        <v>15</v>
      </c>
      <c r="J53" s="9">
        <f t="shared" si="2"/>
        <v>279.27</v>
      </c>
      <c r="K53" s="36"/>
      <c r="L53" s="1"/>
    </row>
    <row r="54" spans="1:12" ht="12">
      <c r="A54" s="1"/>
      <c r="B54" s="1"/>
      <c r="C54" s="1"/>
      <c r="D54" s="6"/>
      <c r="E54" s="7"/>
      <c r="F54" s="1"/>
      <c r="G54" s="1" t="s">
        <v>81</v>
      </c>
      <c r="H54" s="15">
        <v>2.6215</v>
      </c>
      <c r="I54" s="1">
        <v>50</v>
      </c>
      <c r="J54" s="9">
        <f t="shared" si="2"/>
        <v>131.07500000000002</v>
      </c>
      <c r="K54" s="36"/>
      <c r="L54" s="1"/>
    </row>
    <row r="55" spans="1:12" ht="12">
      <c r="A55" s="1"/>
      <c r="B55" s="1"/>
      <c r="C55" s="1"/>
      <c r="D55" s="6"/>
      <c r="E55" s="7"/>
      <c r="F55" s="1"/>
      <c r="G55" s="1" t="s">
        <v>82</v>
      </c>
      <c r="H55" s="15">
        <v>37.0755</v>
      </c>
      <c r="I55" s="1">
        <v>1</v>
      </c>
      <c r="J55" s="9">
        <f t="shared" si="2"/>
        <v>37.0755</v>
      </c>
      <c r="K55" s="36"/>
      <c r="L55" s="1"/>
    </row>
    <row r="56" spans="1:12" ht="12">
      <c r="A56" s="1"/>
      <c r="B56" s="1"/>
      <c r="C56" s="1"/>
      <c r="D56" s="6"/>
      <c r="E56" s="7"/>
      <c r="F56" s="1"/>
      <c r="G56" s="1" t="s">
        <v>83</v>
      </c>
      <c r="H56" s="15">
        <v>13.47</v>
      </c>
      <c r="I56" s="2">
        <v>7</v>
      </c>
      <c r="J56" s="9">
        <f t="shared" si="2"/>
        <v>94.29</v>
      </c>
      <c r="K56" s="36"/>
      <c r="L56" s="1"/>
    </row>
    <row r="57" spans="1:12" ht="24">
      <c r="A57" s="1"/>
      <c r="B57" s="1" t="s">
        <v>46</v>
      </c>
      <c r="C57" s="1" t="s">
        <v>51</v>
      </c>
      <c r="D57" s="16" t="s">
        <v>60</v>
      </c>
      <c r="E57" s="7">
        <v>42109</v>
      </c>
      <c r="F57" s="1">
        <v>214.32</v>
      </c>
      <c r="G57" s="1" t="s">
        <v>102</v>
      </c>
      <c r="H57" s="15">
        <v>19.44</v>
      </c>
      <c r="I57" s="2">
        <v>6</v>
      </c>
      <c r="J57" s="9">
        <f t="shared" si="2"/>
        <v>116.64000000000001</v>
      </c>
      <c r="K57" s="36">
        <v>42109</v>
      </c>
      <c r="L57" s="1"/>
    </row>
    <row r="58" spans="1:12" ht="24">
      <c r="A58" s="1"/>
      <c r="B58" s="1"/>
      <c r="C58" s="1"/>
      <c r="D58" s="17"/>
      <c r="E58" s="7"/>
      <c r="F58" s="1"/>
      <c r="G58" s="1" t="s">
        <v>103</v>
      </c>
      <c r="H58" s="15">
        <v>48.84</v>
      </c>
      <c r="I58" s="2">
        <v>2</v>
      </c>
      <c r="J58" s="9">
        <f t="shared" si="2"/>
        <v>97.68</v>
      </c>
      <c r="K58" s="36"/>
      <c r="L58" s="9"/>
    </row>
    <row r="59" spans="1:12" ht="12">
      <c r="A59" s="1"/>
      <c r="B59" s="1" t="s">
        <v>46</v>
      </c>
      <c r="C59" s="1" t="s">
        <v>51</v>
      </c>
      <c r="D59" s="16" t="s">
        <v>60</v>
      </c>
      <c r="E59" s="18">
        <v>42109</v>
      </c>
      <c r="F59" s="1">
        <v>3097.68</v>
      </c>
      <c r="G59" s="1" t="s">
        <v>104</v>
      </c>
      <c r="H59" s="15">
        <v>2.5252</v>
      </c>
      <c r="I59" s="2">
        <v>10</v>
      </c>
      <c r="J59" s="9">
        <f t="shared" si="2"/>
        <v>25.252</v>
      </c>
      <c r="K59" s="33">
        <v>42109</v>
      </c>
      <c r="L59" s="9"/>
    </row>
    <row r="60" spans="1:12" ht="12">
      <c r="A60" s="1"/>
      <c r="B60" s="1"/>
      <c r="C60" s="1"/>
      <c r="D60" s="17"/>
      <c r="E60" s="7"/>
      <c r="F60" s="1"/>
      <c r="G60" s="1" t="s">
        <v>73</v>
      </c>
      <c r="H60" s="15">
        <v>3.4454000000000002</v>
      </c>
      <c r="I60" s="2">
        <v>50</v>
      </c>
      <c r="J60" s="9">
        <f t="shared" si="2"/>
        <v>172.27</v>
      </c>
      <c r="K60" s="34"/>
      <c r="L60" s="9"/>
    </row>
    <row r="61" spans="1:12" ht="12">
      <c r="A61" s="1"/>
      <c r="B61" s="1"/>
      <c r="C61" s="1"/>
      <c r="D61" s="17"/>
      <c r="E61" s="7"/>
      <c r="F61" s="1"/>
      <c r="G61" s="1" t="s">
        <v>74</v>
      </c>
      <c r="H61" s="15">
        <v>7.115500000000001</v>
      </c>
      <c r="I61" s="2">
        <v>47</v>
      </c>
      <c r="J61" s="9">
        <f t="shared" si="2"/>
        <v>334.42850000000004</v>
      </c>
      <c r="K61" s="34"/>
      <c r="L61" s="9"/>
    </row>
    <row r="62" spans="1:12" ht="24">
      <c r="A62" s="1"/>
      <c r="B62" s="1"/>
      <c r="C62" s="1"/>
      <c r="D62" s="17"/>
      <c r="E62" s="7"/>
      <c r="F62" s="1"/>
      <c r="G62" s="1" t="s">
        <v>105</v>
      </c>
      <c r="H62" s="15">
        <v>9.5551</v>
      </c>
      <c r="I62" s="2">
        <v>3</v>
      </c>
      <c r="J62" s="9">
        <f t="shared" si="2"/>
        <v>28.6653</v>
      </c>
      <c r="K62" s="34"/>
      <c r="L62" s="9"/>
    </row>
    <row r="63" spans="1:12" ht="24">
      <c r="A63" s="1"/>
      <c r="B63" s="1"/>
      <c r="C63" s="1"/>
      <c r="D63" s="17"/>
      <c r="E63" s="7"/>
      <c r="F63" s="1"/>
      <c r="G63" s="1" t="s">
        <v>105</v>
      </c>
      <c r="H63" s="15">
        <v>9.5551</v>
      </c>
      <c r="I63" s="2">
        <v>1</v>
      </c>
      <c r="J63" s="9">
        <f t="shared" si="2"/>
        <v>9.5551</v>
      </c>
      <c r="K63" s="34"/>
      <c r="L63" s="9"/>
    </row>
    <row r="64" spans="1:12" ht="24">
      <c r="A64" s="1"/>
      <c r="B64" s="1"/>
      <c r="C64" s="1"/>
      <c r="D64" s="17"/>
      <c r="E64" s="7"/>
      <c r="F64" s="1"/>
      <c r="G64" s="1" t="s">
        <v>106</v>
      </c>
      <c r="H64" s="15">
        <v>3.0387999999999997</v>
      </c>
      <c r="I64" s="2">
        <v>4</v>
      </c>
      <c r="J64" s="9">
        <f t="shared" si="2"/>
        <v>12.155199999999999</v>
      </c>
      <c r="K64" s="34"/>
      <c r="L64" s="9"/>
    </row>
    <row r="65" spans="1:12" ht="24">
      <c r="A65" s="1"/>
      <c r="B65" s="1"/>
      <c r="C65" s="1"/>
      <c r="D65" s="17"/>
      <c r="E65" s="7"/>
      <c r="F65" s="1"/>
      <c r="G65" s="1" t="s">
        <v>107</v>
      </c>
      <c r="H65" s="15">
        <v>7.811</v>
      </c>
      <c r="I65" s="2">
        <v>4</v>
      </c>
      <c r="J65" s="9">
        <f t="shared" si="2"/>
        <v>31.244</v>
      </c>
      <c r="K65" s="34"/>
      <c r="L65" s="9"/>
    </row>
    <row r="66" spans="1:12" ht="12">
      <c r="A66" s="1"/>
      <c r="B66" s="1"/>
      <c r="C66" s="1"/>
      <c r="D66" s="17"/>
      <c r="E66" s="7"/>
      <c r="F66" s="1"/>
      <c r="G66" s="1" t="s">
        <v>108</v>
      </c>
      <c r="H66" s="15">
        <v>10.0152</v>
      </c>
      <c r="I66" s="2">
        <v>6</v>
      </c>
      <c r="J66" s="9">
        <f t="shared" si="2"/>
        <v>60.0912</v>
      </c>
      <c r="K66" s="34"/>
      <c r="L66" s="9"/>
    </row>
    <row r="67" spans="1:12" ht="12">
      <c r="A67" s="1"/>
      <c r="B67" s="1"/>
      <c r="C67" s="1"/>
      <c r="D67" s="17"/>
      <c r="E67" s="7"/>
      <c r="F67" s="1"/>
      <c r="G67" s="1" t="s">
        <v>109</v>
      </c>
      <c r="H67" s="15">
        <v>13.696000000000002</v>
      </c>
      <c r="I67" s="2">
        <v>3</v>
      </c>
      <c r="J67" s="9">
        <f t="shared" si="2"/>
        <v>41.08800000000001</v>
      </c>
      <c r="K67" s="34"/>
      <c r="L67" s="9"/>
    </row>
    <row r="68" spans="1:12" ht="12">
      <c r="A68" s="1"/>
      <c r="B68" s="1"/>
      <c r="C68" s="1"/>
      <c r="D68" s="17"/>
      <c r="E68" s="7"/>
      <c r="F68" s="1"/>
      <c r="G68" s="1" t="s">
        <v>110</v>
      </c>
      <c r="H68" s="15">
        <v>34.7536</v>
      </c>
      <c r="I68" s="2">
        <v>10</v>
      </c>
      <c r="J68" s="9">
        <f t="shared" si="2"/>
        <v>347.536</v>
      </c>
      <c r="K68" s="34"/>
      <c r="L68" s="9"/>
    </row>
    <row r="69" spans="1:12" ht="12">
      <c r="A69" s="1"/>
      <c r="B69" s="1"/>
      <c r="C69" s="1"/>
      <c r="D69" s="17"/>
      <c r="E69" s="7"/>
      <c r="F69" s="1"/>
      <c r="G69" s="1" t="s">
        <v>125</v>
      </c>
      <c r="H69" s="2">
        <v>0.5992000000000001</v>
      </c>
      <c r="I69" s="2">
        <v>500</v>
      </c>
      <c r="J69" s="9">
        <f t="shared" si="2"/>
        <v>299.6</v>
      </c>
      <c r="K69" s="34"/>
      <c r="L69" s="9"/>
    </row>
    <row r="70" spans="1:12" ht="12">
      <c r="A70" s="1"/>
      <c r="B70" s="1"/>
      <c r="C70" s="1"/>
      <c r="D70" s="17"/>
      <c r="E70" s="7"/>
      <c r="F70" s="1"/>
      <c r="G70" s="1" t="s">
        <v>111</v>
      </c>
      <c r="H70" s="15">
        <v>16.381700000000002</v>
      </c>
      <c r="I70" s="2">
        <v>12</v>
      </c>
      <c r="J70" s="9">
        <f t="shared" si="2"/>
        <v>196.58040000000003</v>
      </c>
      <c r="K70" s="34"/>
      <c r="L70" s="9"/>
    </row>
    <row r="71" spans="1:12" ht="24">
      <c r="A71" s="1"/>
      <c r="B71" s="1"/>
      <c r="C71" s="1"/>
      <c r="D71" s="17"/>
      <c r="E71" s="7"/>
      <c r="F71" s="1"/>
      <c r="G71" s="1" t="s">
        <v>112</v>
      </c>
      <c r="H71" s="15">
        <v>27.028200000000002</v>
      </c>
      <c r="I71" s="2">
        <v>5</v>
      </c>
      <c r="J71" s="9">
        <f t="shared" si="2"/>
        <v>135.14100000000002</v>
      </c>
      <c r="K71" s="34"/>
      <c r="L71" s="9"/>
    </row>
    <row r="72" spans="1:12" ht="12">
      <c r="A72" s="1"/>
      <c r="B72" s="1"/>
      <c r="C72" s="1"/>
      <c r="D72" s="17"/>
      <c r="E72" s="7"/>
      <c r="F72" s="1"/>
      <c r="G72" s="1" t="s">
        <v>113</v>
      </c>
      <c r="H72" s="15">
        <v>22.1276</v>
      </c>
      <c r="I72" s="2">
        <v>5</v>
      </c>
      <c r="J72" s="9">
        <f t="shared" si="2"/>
        <v>110.638</v>
      </c>
      <c r="K72" s="34"/>
      <c r="L72" s="9"/>
    </row>
    <row r="73" spans="1:12" ht="12">
      <c r="A73" s="1"/>
      <c r="B73" s="1"/>
      <c r="C73" s="1"/>
      <c r="D73" s="17"/>
      <c r="E73" s="7"/>
      <c r="F73" s="1"/>
      <c r="G73" s="1" t="s">
        <v>114</v>
      </c>
      <c r="H73" s="15">
        <v>44.7046</v>
      </c>
      <c r="I73" s="2">
        <v>4</v>
      </c>
      <c r="J73" s="9">
        <f t="shared" si="2"/>
        <v>178.8184</v>
      </c>
      <c r="K73" s="34"/>
      <c r="L73" s="9"/>
    </row>
    <row r="74" spans="1:12" ht="12">
      <c r="A74" s="1"/>
      <c r="B74" s="1"/>
      <c r="C74" s="1"/>
      <c r="D74" s="17"/>
      <c r="E74" s="7"/>
      <c r="F74" s="1"/>
      <c r="G74" s="1" t="s">
        <v>115</v>
      </c>
      <c r="H74" s="15">
        <v>5.2216</v>
      </c>
      <c r="I74" s="2">
        <v>20</v>
      </c>
      <c r="J74" s="9">
        <f t="shared" si="2"/>
        <v>104.43199999999999</v>
      </c>
      <c r="K74" s="34"/>
      <c r="L74" s="9"/>
    </row>
    <row r="75" spans="1:12" ht="12">
      <c r="A75" s="1"/>
      <c r="B75" s="1"/>
      <c r="C75" s="1"/>
      <c r="D75" s="17"/>
      <c r="E75" s="7"/>
      <c r="F75" s="1"/>
      <c r="G75" s="1" t="s">
        <v>116</v>
      </c>
      <c r="H75" s="15">
        <v>1.605</v>
      </c>
      <c r="I75" s="2">
        <v>20</v>
      </c>
      <c r="J75" s="9">
        <f t="shared" si="2"/>
        <v>32.1</v>
      </c>
      <c r="K75" s="34"/>
      <c r="L75" s="9"/>
    </row>
    <row r="76" spans="1:12" ht="12">
      <c r="A76" s="1"/>
      <c r="B76" s="1"/>
      <c r="C76" s="1"/>
      <c r="D76" s="17"/>
      <c r="E76" s="7"/>
      <c r="F76" s="1"/>
      <c r="G76" s="1" t="s">
        <v>89</v>
      </c>
      <c r="H76" s="15">
        <v>2.5787</v>
      </c>
      <c r="I76" s="2">
        <v>100</v>
      </c>
      <c r="J76" s="9">
        <f t="shared" si="2"/>
        <v>257.87</v>
      </c>
      <c r="K76" s="34"/>
      <c r="L76" s="9"/>
    </row>
    <row r="77" spans="1:12" ht="12">
      <c r="A77" s="1"/>
      <c r="B77" s="1"/>
      <c r="C77" s="1"/>
      <c r="D77" s="17"/>
      <c r="E77" s="7"/>
      <c r="F77" s="1"/>
      <c r="G77" s="1" t="s">
        <v>117</v>
      </c>
      <c r="H77" s="15">
        <v>0.5136</v>
      </c>
      <c r="I77" s="2">
        <v>3</v>
      </c>
      <c r="J77" s="9">
        <f t="shared" si="2"/>
        <v>1.5408</v>
      </c>
      <c r="K77" s="34"/>
      <c r="L77" s="9"/>
    </row>
    <row r="78" spans="1:12" ht="12">
      <c r="A78" s="1"/>
      <c r="B78" s="1"/>
      <c r="C78" s="1"/>
      <c r="D78" s="17"/>
      <c r="E78" s="7"/>
      <c r="F78" s="1"/>
      <c r="G78" s="1" t="s">
        <v>118</v>
      </c>
      <c r="H78" s="15">
        <v>5.735200000000001</v>
      </c>
      <c r="I78" s="2">
        <v>10</v>
      </c>
      <c r="J78" s="9">
        <f t="shared" si="2"/>
        <v>57.352000000000004</v>
      </c>
      <c r="K78" s="34"/>
      <c r="L78" s="9"/>
    </row>
    <row r="79" spans="1:12" ht="12">
      <c r="A79" s="1"/>
      <c r="B79" s="1"/>
      <c r="C79" s="1"/>
      <c r="D79" s="17"/>
      <c r="E79" s="7"/>
      <c r="F79" s="1"/>
      <c r="G79" s="1" t="s">
        <v>119</v>
      </c>
      <c r="H79" s="15">
        <v>14.7125</v>
      </c>
      <c r="I79" s="2">
        <v>10</v>
      </c>
      <c r="J79" s="9">
        <f t="shared" si="2"/>
        <v>147.125</v>
      </c>
      <c r="K79" s="34"/>
      <c r="L79" s="9"/>
    </row>
    <row r="80" spans="1:12" ht="12">
      <c r="A80" s="1"/>
      <c r="B80" s="1"/>
      <c r="C80" s="1"/>
      <c r="D80" s="17"/>
      <c r="E80" s="7"/>
      <c r="F80" s="1"/>
      <c r="G80" s="1" t="s">
        <v>120</v>
      </c>
      <c r="H80" s="15">
        <v>37.460699999999996</v>
      </c>
      <c r="I80" s="2">
        <v>4</v>
      </c>
      <c r="J80" s="9">
        <f t="shared" si="2"/>
        <v>149.84279999999998</v>
      </c>
      <c r="K80" s="34"/>
      <c r="L80" s="9"/>
    </row>
    <row r="81" spans="1:12" ht="24">
      <c r="A81" s="1"/>
      <c r="B81" s="1"/>
      <c r="C81" s="1"/>
      <c r="D81" s="17"/>
      <c r="E81" s="7"/>
      <c r="F81" s="1"/>
      <c r="G81" s="1" t="s">
        <v>121</v>
      </c>
      <c r="H81" s="15">
        <v>9.095</v>
      </c>
      <c r="I81" s="2">
        <v>3</v>
      </c>
      <c r="J81" s="9">
        <f t="shared" si="2"/>
        <v>27.285000000000004</v>
      </c>
      <c r="K81" s="34"/>
      <c r="L81" s="9"/>
    </row>
    <row r="82" spans="1:12" ht="12">
      <c r="A82" s="1"/>
      <c r="B82" s="1"/>
      <c r="C82" s="1"/>
      <c r="D82" s="17"/>
      <c r="E82" s="7"/>
      <c r="F82" s="1"/>
      <c r="G82" s="1" t="s">
        <v>122</v>
      </c>
      <c r="H82" s="15">
        <v>48.1821</v>
      </c>
      <c r="I82" s="2">
        <v>4</v>
      </c>
      <c r="J82" s="9">
        <f t="shared" si="2"/>
        <v>192.7284</v>
      </c>
      <c r="K82" s="34"/>
      <c r="L82" s="9"/>
    </row>
    <row r="83" spans="1:12" ht="12">
      <c r="A83" s="1"/>
      <c r="B83" s="1"/>
      <c r="C83" s="1"/>
      <c r="D83" s="17"/>
      <c r="E83" s="7"/>
      <c r="F83" s="1"/>
      <c r="G83" s="1" t="s">
        <v>123</v>
      </c>
      <c r="H83" s="15">
        <v>2.3433</v>
      </c>
      <c r="I83" s="2">
        <v>40</v>
      </c>
      <c r="J83" s="9">
        <f t="shared" si="2"/>
        <v>93.732</v>
      </c>
      <c r="K83" s="34"/>
      <c r="L83" s="9"/>
    </row>
    <row r="84" spans="1:12" ht="12">
      <c r="A84" s="1"/>
      <c r="B84" s="1"/>
      <c r="C84" s="1"/>
      <c r="D84" s="17"/>
      <c r="E84" s="7"/>
      <c r="F84" s="1"/>
      <c r="G84" s="1" t="s">
        <v>124</v>
      </c>
      <c r="H84" s="15">
        <v>5.061100000000001</v>
      </c>
      <c r="I84" s="3">
        <v>10</v>
      </c>
      <c r="J84" s="9">
        <f t="shared" si="2"/>
        <v>50.611000000000004</v>
      </c>
      <c r="K84" s="35"/>
      <c r="L84" s="9"/>
    </row>
    <row r="85" spans="1:12" ht="84">
      <c r="A85" s="1">
        <v>18</v>
      </c>
      <c r="B85" s="1" t="s">
        <v>56</v>
      </c>
      <c r="C85" s="1" t="s">
        <v>52</v>
      </c>
      <c r="D85" s="6">
        <v>26328844</v>
      </c>
      <c r="E85" s="7">
        <v>41976</v>
      </c>
      <c r="F85" s="24">
        <v>288</v>
      </c>
      <c r="G85" s="1" t="s">
        <v>97</v>
      </c>
      <c r="H85" s="1"/>
      <c r="I85" s="1">
        <v>10</v>
      </c>
      <c r="J85" s="1">
        <v>288</v>
      </c>
      <c r="K85" s="19">
        <v>42082</v>
      </c>
      <c r="L85" s="20" t="s">
        <v>23</v>
      </c>
    </row>
    <row r="86" spans="1:12" ht="22.5" customHeight="1">
      <c r="A86" s="1">
        <v>19</v>
      </c>
      <c r="B86" s="1" t="s">
        <v>48</v>
      </c>
      <c r="C86" s="1" t="s">
        <v>47</v>
      </c>
      <c r="D86" s="6">
        <v>191</v>
      </c>
      <c r="E86" s="7">
        <v>41985</v>
      </c>
      <c r="F86" s="24">
        <v>1500</v>
      </c>
      <c r="G86" s="1" t="s">
        <v>66</v>
      </c>
      <c r="H86" s="1">
        <v>35.19</v>
      </c>
      <c r="I86" s="1">
        <v>3</v>
      </c>
      <c r="J86" s="1">
        <f>H86*I86</f>
        <v>105.57</v>
      </c>
      <c r="K86" s="30">
        <v>42082</v>
      </c>
      <c r="L86" s="29" t="s">
        <v>24</v>
      </c>
    </row>
    <row r="87" spans="1:12" ht="12">
      <c r="A87" s="1"/>
      <c r="B87" s="1"/>
      <c r="C87" s="1"/>
      <c r="D87" s="6"/>
      <c r="E87" s="7"/>
      <c r="F87" s="24"/>
      <c r="G87" s="1" t="s">
        <v>98</v>
      </c>
      <c r="H87" s="1">
        <v>37.98</v>
      </c>
      <c r="I87" s="1">
        <v>10</v>
      </c>
      <c r="J87" s="1">
        <f>H87*I87</f>
        <v>379.79999999999995</v>
      </c>
      <c r="K87" s="42"/>
      <c r="L87" s="29"/>
    </row>
    <row r="88" spans="1:12" ht="12">
      <c r="A88" s="1"/>
      <c r="B88" s="1"/>
      <c r="C88" s="1"/>
      <c r="D88" s="6"/>
      <c r="E88" s="7"/>
      <c r="F88" s="24"/>
      <c r="G88" s="1" t="s">
        <v>99</v>
      </c>
      <c r="H88" s="1">
        <v>53.03</v>
      </c>
      <c r="I88" s="1">
        <v>1</v>
      </c>
      <c r="J88" s="1">
        <f>H88*I88</f>
        <v>53.03</v>
      </c>
      <c r="K88" s="42"/>
      <c r="L88" s="29"/>
    </row>
    <row r="89" spans="1:12" ht="12">
      <c r="A89" s="1"/>
      <c r="B89" s="1"/>
      <c r="C89" s="1"/>
      <c r="D89" s="6"/>
      <c r="E89" s="7"/>
      <c r="F89" s="24"/>
      <c r="G89" s="1" t="s">
        <v>100</v>
      </c>
      <c r="H89" s="1">
        <v>55</v>
      </c>
      <c r="I89" s="1">
        <v>16</v>
      </c>
      <c r="J89" s="1">
        <f>H89*I89</f>
        <v>880</v>
      </c>
      <c r="K89" s="42"/>
      <c r="L89" s="29"/>
    </row>
    <row r="90" spans="1:12" ht="12">
      <c r="A90" s="1"/>
      <c r="B90" s="1"/>
      <c r="C90" s="1"/>
      <c r="D90" s="6"/>
      <c r="E90" s="7"/>
      <c r="F90" s="24"/>
      <c r="G90" s="1" t="s">
        <v>68</v>
      </c>
      <c r="H90" s="1">
        <v>5.44</v>
      </c>
      <c r="I90" s="1">
        <v>15</v>
      </c>
      <c r="J90" s="1">
        <f>H90*I90</f>
        <v>81.60000000000001</v>
      </c>
      <c r="K90" s="43"/>
      <c r="L90" s="29"/>
    </row>
    <row r="91" spans="1:12" ht="48">
      <c r="A91" s="1">
        <v>20</v>
      </c>
      <c r="B91" s="1" t="s">
        <v>54</v>
      </c>
      <c r="C91" s="1" t="s">
        <v>53</v>
      </c>
      <c r="D91" s="6">
        <v>10</v>
      </c>
      <c r="E91" s="7">
        <v>42083</v>
      </c>
      <c r="F91" s="24">
        <v>900</v>
      </c>
      <c r="G91" s="1" t="s">
        <v>96</v>
      </c>
      <c r="H91" s="1"/>
      <c r="I91" s="1"/>
      <c r="J91" s="1">
        <v>900</v>
      </c>
      <c r="K91" s="13">
        <v>42087</v>
      </c>
      <c r="L91" s="1"/>
    </row>
    <row r="92" spans="1:12" ht="36">
      <c r="A92" s="2">
        <v>21</v>
      </c>
      <c r="B92" s="1" t="s">
        <v>42</v>
      </c>
      <c r="C92" s="1" t="s">
        <v>43</v>
      </c>
      <c r="D92" s="2" t="s">
        <v>14</v>
      </c>
      <c r="E92" s="21">
        <v>42109</v>
      </c>
      <c r="F92" s="25">
        <v>210</v>
      </c>
      <c r="G92" s="1" t="s">
        <v>95</v>
      </c>
      <c r="H92" s="2"/>
      <c r="I92" s="2"/>
      <c r="J92" s="2">
        <v>210</v>
      </c>
      <c r="K92" s="21">
        <v>42118</v>
      </c>
      <c r="L92" s="2"/>
    </row>
    <row r="93" spans="1:12" ht="36">
      <c r="A93" s="2">
        <v>22</v>
      </c>
      <c r="B93" s="1" t="s">
        <v>42</v>
      </c>
      <c r="C93" s="1" t="s">
        <v>43</v>
      </c>
      <c r="D93" s="2" t="s">
        <v>101</v>
      </c>
      <c r="E93" s="21">
        <v>42118</v>
      </c>
      <c r="F93" s="25">
        <v>210</v>
      </c>
      <c r="G93" s="1" t="s">
        <v>95</v>
      </c>
      <c r="H93" s="2"/>
      <c r="I93" s="2"/>
      <c r="J93" s="2">
        <v>210</v>
      </c>
      <c r="K93" s="21">
        <v>42118</v>
      </c>
      <c r="L93" s="2"/>
    </row>
    <row r="94" spans="1:12" ht="12">
      <c r="A94" s="2">
        <v>23</v>
      </c>
      <c r="B94" s="2" t="s">
        <v>126</v>
      </c>
      <c r="C94" s="2" t="s">
        <v>47</v>
      </c>
      <c r="D94" s="23" t="s">
        <v>127</v>
      </c>
      <c r="E94" s="21">
        <v>42121</v>
      </c>
      <c r="F94" s="25">
        <v>2598</v>
      </c>
      <c r="G94" s="2" t="s">
        <v>128</v>
      </c>
      <c r="H94" s="2">
        <v>23.1</v>
      </c>
      <c r="I94" s="2">
        <v>30</v>
      </c>
      <c r="J94" s="39">
        <v>2598</v>
      </c>
      <c r="K94" s="30">
        <v>42124</v>
      </c>
      <c r="L94" s="2"/>
    </row>
    <row r="95" spans="1:12" ht="12">
      <c r="A95" s="2"/>
      <c r="B95" s="2"/>
      <c r="C95" s="2"/>
      <c r="D95" s="2"/>
      <c r="E95" s="2"/>
      <c r="F95" s="25"/>
      <c r="G95" s="2" t="s">
        <v>129</v>
      </c>
      <c r="H95" s="2">
        <v>256</v>
      </c>
      <c r="I95" s="2">
        <v>1</v>
      </c>
      <c r="J95" s="40"/>
      <c r="K95" s="31"/>
      <c r="L95" s="2"/>
    </row>
    <row r="96" spans="1:12" ht="12">
      <c r="A96" s="2"/>
      <c r="B96" s="2"/>
      <c r="C96" s="2"/>
      <c r="D96" s="2"/>
      <c r="E96" s="2"/>
      <c r="F96" s="25"/>
      <c r="G96" s="2" t="s">
        <v>129</v>
      </c>
      <c r="H96" s="2">
        <v>400</v>
      </c>
      <c r="I96" s="2">
        <v>2</v>
      </c>
      <c r="J96" s="40"/>
      <c r="K96" s="31"/>
      <c r="L96" s="2"/>
    </row>
    <row r="97" spans="1:12" ht="12">
      <c r="A97" s="2"/>
      <c r="B97" s="2"/>
      <c r="C97" s="2"/>
      <c r="D97" s="2"/>
      <c r="E97" s="2"/>
      <c r="F97" s="25"/>
      <c r="G97" s="2" t="s">
        <v>130</v>
      </c>
      <c r="H97" s="2">
        <v>27.42</v>
      </c>
      <c r="I97" s="2">
        <v>10</v>
      </c>
      <c r="J97" s="40"/>
      <c r="K97" s="31"/>
      <c r="L97" s="2"/>
    </row>
    <row r="98" spans="1:12" ht="12">
      <c r="A98" s="2"/>
      <c r="B98" s="2"/>
      <c r="C98" s="2"/>
      <c r="D98" s="2"/>
      <c r="E98" s="2"/>
      <c r="F98" s="25"/>
      <c r="G98" s="2" t="s">
        <v>131</v>
      </c>
      <c r="H98" s="2">
        <v>452.8</v>
      </c>
      <c r="I98" s="2">
        <v>1</v>
      </c>
      <c r="J98" s="40"/>
      <c r="K98" s="31"/>
      <c r="L98" s="2"/>
    </row>
    <row r="99" spans="1:12" ht="12">
      <c r="A99" s="2"/>
      <c r="B99" s="2"/>
      <c r="C99" s="2"/>
      <c r="D99" s="2"/>
      <c r="E99" s="2"/>
      <c r="F99" s="25"/>
      <c r="G99" s="2" t="s">
        <v>132</v>
      </c>
      <c r="H99" s="2">
        <v>122</v>
      </c>
      <c r="I99" s="2">
        <v>1</v>
      </c>
      <c r="J99" s="41"/>
      <c r="K99" s="32"/>
      <c r="L99" s="2"/>
    </row>
    <row r="100" spans="1:12" ht="36">
      <c r="A100" s="2">
        <v>24</v>
      </c>
      <c r="B100" s="1" t="s">
        <v>42</v>
      </c>
      <c r="C100" s="1" t="s">
        <v>43</v>
      </c>
      <c r="D100" s="2" t="s">
        <v>14</v>
      </c>
      <c r="E100" s="21">
        <v>42136</v>
      </c>
      <c r="F100" s="25">
        <v>210</v>
      </c>
      <c r="G100" s="1" t="s">
        <v>95</v>
      </c>
      <c r="H100" s="2"/>
      <c r="I100" s="2"/>
      <c r="J100" s="2">
        <v>210</v>
      </c>
      <c r="K100" s="13">
        <v>42146</v>
      </c>
      <c r="L100" s="2"/>
    </row>
    <row r="101" spans="1:12" ht="12">
      <c r="A101" s="2">
        <v>25</v>
      </c>
      <c r="B101" s="2" t="s">
        <v>126</v>
      </c>
      <c r="C101" s="2" t="s">
        <v>47</v>
      </c>
      <c r="D101" s="23" t="s">
        <v>133</v>
      </c>
      <c r="E101" s="21">
        <v>42149</v>
      </c>
      <c r="F101" s="2">
        <v>460</v>
      </c>
      <c r="G101" s="2" t="s">
        <v>134</v>
      </c>
      <c r="H101" s="2">
        <v>18.87</v>
      </c>
      <c r="I101" s="2">
        <v>3</v>
      </c>
      <c r="J101" s="2">
        <f aca="true" t="shared" si="3" ref="J101:J106">H101*I101</f>
        <v>56.61</v>
      </c>
      <c r="K101" s="13">
        <v>42152</v>
      </c>
      <c r="L101" s="2"/>
    </row>
    <row r="102" spans="1:12" ht="12">
      <c r="A102" s="2"/>
      <c r="B102" s="2"/>
      <c r="C102" s="2"/>
      <c r="D102" s="2"/>
      <c r="E102" s="2"/>
      <c r="F102" s="2"/>
      <c r="G102" s="2" t="s">
        <v>135</v>
      </c>
      <c r="H102" s="2">
        <v>18.94</v>
      </c>
      <c r="I102" s="2">
        <v>4</v>
      </c>
      <c r="J102" s="2">
        <f t="shared" si="3"/>
        <v>75.76</v>
      </c>
      <c r="K102" s="1"/>
      <c r="L102" s="2"/>
    </row>
    <row r="103" spans="1:12" ht="12">
      <c r="A103" s="2"/>
      <c r="B103" s="2"/>
      <c r="C103" s="2"/>
      <c r="D103" s="2"/>
      <c r="E103" s="2"/>
      <c r="F103" s="2"/>
      <c r="G103" s="2" t="s">
        <v>136</v>
      </c>
      <c r="H103" s="2">
        <v>19.33</v>
      </c>
      <c r="I103" s="2">
        <v>3</v>
      </c>
      <c r="J103" s="2">
        <f t="shared" si="3"/>
        <v>57.989999999999995</v>
      </c>
      <c r="K103" s="1"/>
      <c r="L103" s="2"/>
    </row>
    <row r="104" spans="1:12" ht="12">
      <c r="A104" s="2"/>
      <c r="B104" s="2"/>
      <c r="C104" s="2"/>
      <c r="D104" s="2"/>
      <c r="E104" s="2"/>
      <c r="F104" s="2"/>
      <c r="G104" s="2" t="s">
        <v>137</v>
      </c>
      <c r="H104" s="2">
        <v>65.02</v>
      </c>
      <c r="I104" s="2">
        <v>2</v>
      </c>
      <c r="J104" s="2">
        <f t="shared" si="3"/>
        <v>130.04</v>
      </c>
      <c r="K104" s="1"/>
      <c r="L104" s="2"/>
    </row>
    <row r="105" spans="1:12" ht="12">
      <c r="A105" s="2"/>
      <c r="B105" s="2"/>
      <c r="C105" s="2"/>
      <c r="D105" s="2"/>
      <c r="E105" s="2"/>
      <c r="F105" s="2"/>
      <c r="G105" s="2" t="s">
        <v>138</v>
      </c>
      <c r="H105" s="2">
        <v>16.3</v>
      </c>
      <c r="I105" s="2">
        <v>3</v>
      </c>
      <c r="J105" s="2">
        <f t="shared" si="3"/>
        <v>48.900000000000006</v>
      </c>
      <c r="K105" s="1"/>
      <c r="L105" s="2"/>
    </row>
    <row r="106" spans="1:12" ht="12">
      <c r="A106" s="2"/>
      <c r="B106" s="2"/>
      <c r="C106" s="2"/>
      <c r="D106" s="2"/>
      <c r="E106" s="2"/>
      <c r="F106" s="2"/>
      <c r="G106" s="2" t="s">
        <v>61</v>
      </c>
      <c r="H106" s="2">
        <v>90.7</v>
      </c>
      <c r="I106" s="2">
        <v>1</v>
      </c>
      <c r="J106" s="2">
        <f t="shared" si="3"/>
        <v>90.7</v>
      </c>
      <c r="K106" s="1"/>
      <c r="L106" s="2"/>
    </row>
    <row r="107" spans="1:12" ht="36">
      <c r="A107" s="2">
        <v>26</v>
      </c>
      <c r="B107" s="1" t="s">
        <v>42</v>
      </c>
      <c r="C107" s="1" t="s">
        <v>43</v>
      </c>
      <c r="D107" s="2" t="s">
        <v>139</v>
      </c>
      <c r="E107" s="21">
        <v>42171</v>
      </c>
      <c r="F107" s="25">
        <v>210</v>
      </c>
      <c r="G107" s="1" t="s">
        <v>95</v>
      </c>
      <c r="H107" s="2"/>
      <c r="I107" s="2"/>
      <c r="J107" s="2">
        <v>210</v>
      </c>
      <c r="K107" s="21">
        <v>42173</v>
      </c>
      <c r="L107" s="2"/>
    </row>
    <row r="108" spans="1:12" ht="47.25" customHeight="1">
      <c r="A108" s="2">
        <v>27</v>
      </c>
      <c r="B108" s="1" t="s">
        <v>140</v>
      </c>
      <c r="C108" s="2" t="s">
        <v>141</v>
      </c>
      <c r="D108" s="2" t="s">
        <v>142</v>
      </c>
      <c r="E108" s="21">
        <v>42193</v>
      </c>
      <c r="F108" s="2">
        <v>1262</v>
      </c>
      <c r="G108" s="1" t="s">
        <v>140</v>
      </c>
      <c r="H108" s="2">
        <v>1262</v>
      </c>
      <c r="I108" s="2">
        <v>1</v>
      </c>
      <c r="J108" s="2">
        <v>1262</v>
      </c>
      <c r="K108" s="13">
        <v>42201</v>
      </c>
      <c r="L108" s="2"/>
    </row>
    <row r="109" spans="1:12" ht="36">
      <c r="A109" s="2">
        <v>28</v>
      </c>
      <c r="B109" s="1" t="s">
        <v>42</v>
      </c>
      <c r="C109" s="1" t="s">
        <v>43</v>
      </c>
      <c r="D109" s="2" t="s">
        <v>14</v>
      </c>
      <c r="E109" s="21">
        <v>42194</v>
      </c>
      <c r="F109" s="15">
        <v>210</v>
      </c>
      <c r="G109" s="1" t="s">
        <v>42</v>
      </c>
      <c r="H109" s="2"/>
      <c r="I109" s="2"/>
      <c r="J109" s="2">
        <v>210</v>
      </c>
      <c r="K109" s="13">
        <v>42201</v>
      </c>
      <c r="L109" s="2"/>
    </row>
    <row r="110" spans="1:12" ht="21">
      <c r="A110" s="2">
        <v>29</v>
      </c>
      <c r="B110" s="2" t="s">
        <v>144</v>
      </c>
      <c r="C110" s="26" t="s">
        <v>143</v>
      </c>
      <c r="D110" s="2">
        <v>9</v>
      </c>
      <c r="E110" s="21">
        <v>42194</v>
      </c>
      <c r="F110" s="15">
        <v>920</v>
      </c>
      <c r="G110" s="2" t="s">
        <v>145</v>
      </c>
      <c r="H110" s="2">
        <v>2</v>
      </c>
      <c r="I110" s="2">
        <v>60</v>
      </c>
      <c r="J110" s="2">
        <f>H110*I110</f>
        <v>120</v>
      </c>
      <c r="K110" s="30">
        <v>42201</v>
      </c>
      <c r="L110" s="2"/>
    </row>
    <row r="111" spans="1:12" ht="12">
      <c r="A111" s="2"/>
      <c r="B111" s="2"/>
      <c r="C111" s="26"/>
      <c r="D111" s="2"/>
      <c r="E111" s="21"/>
      <c r="F111" s="15"/>
      <c r="G111" s="2" t="s">
        <v>146</v>
      </c>
      <c r="H111" s="2">
        <v>4</v>
      </c>
      <c r="I111" s="2">
        <v>40</v>
      </c>
      <c r="J111" s="2">
        <f aca="true" t="shared" si="4" ref="J111:J117">H111*I111</f>
        <v>160</v>
      </c>
      <c r="K111" s="31"/>
      <c r="L111" s="2"/>
    </row>
    <row r="112" spans="1:12" ht="12">
      <c r="A112" s="2"/>
      <c r="B112" s="2"/>
      <c r="C112" s="26"/>
      <c r="D112" s="2"/>
      <c r="E112" s="21"/>
      <c r="F112" s="15"/>
      <c r="G112" s="2" t="s">
        <v>147</v>
      </c>
      <c r="H112" s="2">
        <v>5</v>
      </c>
      <c r="I112" s="2">
        <v>25</v>
      </c>
      <c r="J112" s="2">
        <f t="shared" si="4"/>
        <v>125</v>
      </c>
      <c r="K112" s="31"/>
      <c r="L112" s="2"/>
    </row>
    <row r="113" spans="1:12" ht="12">
      <c r="A113" s="2"/>
      <c r="B113" s="2"/>
      <c r="C113" s="26"/>
      <c r="D113" s="2"/>
      <c r="E113" s="21"/>
      <c r="F113" s="15"/>
      <c r="G113" s="2" t="s">
        <v>148</v>
      </c>
      <c r="H113" s="2">
        <v>3</v>
      </c>
      <c r="I113" s="2">
        <v>20</v>
      </c>
      <c r="J113" s="2">
        <f t="shared" si="4"/>
        <v>60</v>
      </c>
      <c r="K113" s="31"/>
      <c r="L113" s="2"/>
    </row>
    <row r="114" spans="1:12" ht="12">
      <c r="A114" s="2"/>
      <c r="B114" s="2"/>
      <c r="C114" s="26"/>
      <c r="D114" s="2"/>
      <c r="E114" s="21"/>
      <c r="F114" s="15"/>
      <c r="G114" s="2" t="s">
        <v>149</v>
      </c>
      <c r="H114" s="2">
        <v>2</v>
      </c>
      <c r="I114" s="2">
        <v>60</v>
      </c>
      <c r="J114" s="2">
        <f t="shared" si="4"/>
        <v>120</v>
      </c>
      <c r="K114" s="31"/>
      <c r="L114" s="2"/>
    </row>
    <row r="115" spans="1:12" ht="12">
      <c r="A115" s="2"/>
      <c r="B115" s="2"/>
      <c r="C115" s="26"/>
      <c r="D115" s="2"/>
      <c r="E115" s="21"/>
      <c r="F115" s="15"/>
      <c r="G115" s="2" t="s">
        <v>150</v>
      </c>
      <c r="H115" s="2">
        <v>2</v>
      </c>
      <c r="I115" s="2">
        <v>40</v>
      </c>
      <c r="J115" s="2">
        <f t="shared" si="4"/>
        <v>80</v>
      </c>
      <c r="K115" s="31"/>
      <c r="L115" s="2"/>
    </row>
    <row r="116" spans="1:12" ht="12">
      <c r="A116" s="2"/>
      <c r="B116" s="2"/>
      <c r="C116" s="26"/>
      <c r="D116" s="2"/>
      <c r="E116" s="21"/>
      <c r="F116" s="15"/>
      <c r="G116" s="2" t="s">
        <v>151</v>
      </c>
      <c r="H116" s="2">
        <v>1</v>
      </c>
      <c r="I116" s="2">
        <v>100</v>
      </c>
      <c r="J116" s="2">
        <f t="shared" si="4"/>
        <v>100</v>
      </c>
      <c r="K116" s="31"/>
      <c r="L116" s="2"/>
    </row>
    <row r="117" spans="1:12" ht="12">
      <c r="A117" s="2"/>
      <c r="B117" s="2"/>
      <c r="C117" s="26"/>
      <c r="D117" s="2"/>
      <c r="E117" s="21"/>
      <c r="F117" s="15"/>
      <c r="G117" s="2" t="s">
        <v>152</v>
      </c>
      <c r="H117" s="2">
        <v>15</v>
      </c>
      <c r="I117" s="2">
        <v>6</v>
      </c>
      <c r="J117" s="2">
        <f t="shared" si="4"/>
        <v>90</v>
      </c>
      <c r="K117" s="32"/>
      <c r="L117" s="2"/>
    </row>
    <row r="118" spans="1:12" ht="12">
      <c r="A118" s="2">
        <v>30</v>
      </c>
      <c r="B118" s="1" t="s">
        <v>46</v>
      </c>
      <c r="C118" s="1" t="s">
        <v>51</v>
      </c>
      <c r="D118" s="17">
        <v>58</v>
      </c>
      <c r="E118" s="7">
        <v>42198</v>
      </c>
      <c r="F118" s="9">
        <v>3312</v>
      </c>
      <c r="G118" s="1" t="s">
        <v>104</v>
      </c>
      <c r="H118" s="2">
        <v>20</v>
      </c>
      <c r="I118" s="27">
        <f>J118/H118</f>
        <v>2.2255792</v>
      </c>
      <c r="J118" s="15">
        <v>44.511584</v>
      </c>
      <c r="K118" s="33">
        <v>42212</v>
      </c>
      <c r="L118" s="2"/>
    </row>
    <row r="119" spans="1:12" ht="12">
      <c r="A119" s="2"/>
      <c r="B119" s="1"/>
      <c r="C119" s="1"/>
      <c r="D119" s="17"/>
      <c r="E119" s="7"/>
      <c r="F119" s="9"/>
      <c r="G119" s="1" t="s">
        <v>73</v>
      </c>
      <c r="H119" s="2">
        <v>30</v>
      </c>
      <c r="I119" s="27">
        <f aca="true" t="shared" si="5" ref="I119:I141">J119/H119</f>
        <v>3.3383687999999996</v>
      </c>
      <c r="J119" s="15">
        <v>100.15106399999999</v>
      </c>
      <c r="K119" s="34"/>
      <c r="L119" s="2"/>
    </row>
    <row r="120" spans="1:12" ht="12">
      <c r="A120" s="2"/>
      <c r="B120" s="1"/>
      <c r="C120" s="1"/>
      <c r="D120" s="17"/>
      <c r="E120" s="7"/>
      <c r="F120" s="9"/>
      <c r="G120" s="1" t="s">
        <v>74</v>
      </c>
      <c r="H120" s="2">
        <v>30</v>
      </c>
      <c r="I120" s="27">
        <f t="shared" si="5"/>
        <v>6.4199399999999995</v>
      </c>
      <c r="J120" s="15">
        <v>192.5982</v>
      </c>
      <c r="K120" s="34"/>
      <c r="L120" s="2"/>
    </row>
    <row r="121" spans="1:12" ht="24">
      <c r="A121" s="2"/>
      <c r="B121" s="1"/>
      <c r="C121" s="1"/>
      <c r="D121" s="17"/>
      <c r="E121" s="7"/>
      <c r="F121" s="9"/>
      <c r="G121" s="1" t="s">
        <v>155</v>
      </c>
      <c r="H121" s="2">
        <v>12</v>
      </c>
      <c r="I121" s="27">
        <f t="shared" si="5"/>
        <v>4.0124625</v>
      </c>
      <c r="J121" s="15">
        <v>48.14955</v>
      </c>
      <c r="K121" s="34"/>
      <c r="L121" s="2"/>
    </row>
    <row r="122" spans="1:12" ht="12">
      <c r="A122" s="2"/>
      <c r="B122" s="1"/>
      <c r="C122" s="1"/>
      <c r="D122" s="17"/>
      <c r="E122" s="7"/>
      <c r="F122" s="9"/>
      <c r="G122" s="1" t="s">
        <v>156</v>
      </c>
      <c r="H122" s="2">
        <v>3</v>
      </c>
      <c r="I122" s="27">
        <f t="shared" si="5"/>
        <v>4.8256549</v>
      </c>
      <c r="J122" s="15">
        <v>14.4769647</v>
      </c>
      <c r="K122" s="34"/>
      <c r="L122" s="2"/>
    </row>
    <row r="123" spans="1:12" ht="12">
      <c r="A123" s="2"/>
      <c r="B123" s="1"/>
      <c r="C123" s="1"/>
      <c r="D123" s="17"/>
      <c r="E123" s="7"/>
      <c r="F123" s="9"/>
      <c r="G123" s="1" t="s">
        <v>76</v>
      </c>
      <c r="H123" s="2">
        <v>20</v>
      </c>
      <c r="I123" s="27">
        <f t="shared" si="5"/>
        <v>7.7253278000000005</v>
      </c>
      <c r="J123" s="15">
        <v>154.50655600000002</v>
      </c>
      <c r="K123" s="34"/>
      <c r="L123" s="2"/>
    </row>
    <row r="124" spans="1:12" ht="12">
      <c r="A124" s="2"/>
      <c r="B124" s="1"/>
      <c r="C124" s="1"/>
      <c r="D124" s="17"/>
      <c r="E124" s="7"/>
      <c r="F124" s="9"/>
      <c r="G124" s="1" t="s">
        <v>108</v>
      </c>
      <c r="H124" s="2">
        <v>4</v>
      </c>
      <c r="I124" s="27">
        <f t="shared" si="5"/>
        <v>11.8340894</v>
      </c>
      <c r="J124" s="15">
        <v>47.3363576</v>
      </c>
      <c r="K124" s="34"/>
      <c r="L124" s="2"/>
    </row>
    <row r="125" spans="1:12" ht="12">
      <c r="A125" s="2"/>
      <c r="B125" s="1"/>
      <c r="C125" s="1"/>
      <c r="D125" s="17"/>
      <c r="E125" s="7"/>
      <c r="F125" s="9"/>
      <c r="G125" s="1" t="s">
        <v>157</v>
      </c>
      <c r="H125" s="2">
        <v>6</v>
      </c>
      <c r="I125" s="27">
        <f t="shared" si="5"/>
        <v>22.812186800000003</v>
      </c>
      <c r="J125" s="15">
        <v>136.8731208</v>
      </c>
      <c r="K125" s="34"/>
      <c r="L125" s="2"/>
    </row>
    <row r="126" spans="1:12" ht="12">
      <c r="A126" s="2"/>
      <c r="B126" s="1"/>
      <c r="C126" s="1"/>
      <c r="D126" s="17"/>
      <c r="E126" s="7"/>
      <c r="F126" s="9"/>
      <c r="G126" s="1" t="s">
        <v>158</v>
      </c>
      <c r="H126" s="2">
        <v>4</v>
      </c>
      <c r="I126" s="27">
        <f t="shared" si="5"/>
        <v>1.390987</v>
      </c>
      <c r="J126" s="15">
        <v>5.563948</v>
      </c>
      <c r="K126" s="34"/>
      <c r="L126" s="2"/>
    </row>
    <row r="127" spans="1:12" ht="12">
      <c r="A127" s="2"/>
      <c r="B127" s="1"/>
      <c r="C127" s="1"/>
      <c r="D127" s="17"/>
      <c r="E127" s="7"/>
      <c r="F127" s="9"/>
      <c r="G127" s="1" t="s">
        <v>159</v>
      </c>
      <c r="H127" s="2">
        <v>6</v>
      </c>
      <c r="I127" s="27">
        <f t="shared" si="5"/>
        <v>24.0533752</v>
      </c>
      <c r="J127" s="15">
        <v>144.3202512</v>
      </c>
      <c r="K127" s="34"/>
      <c r="L127" s="2"/>
    </row>
    <row r="128" spans="1:12" ht="12">
      <c r="A128" s="2"/>
      <c r="B128" s="1"/>
      <c r="C128" s="1"/>
      <c r="D128" s="17"/>
      <c r="E128" s="7"/>
      <c r="F128" s="9"/>
      <c r="G128" s="1" t="s">
        <v>160</v>
      </c>
      <c r="H128" s="2">
        <v>6</v>
      </c>
      <c r="I128" s="27">
        <f t="shared" si="5"/>
        <v>38.412641</v>
      </c>
      <c r="J128" s="15">
        <v>230.47584600000002</v>
      </c>
      <c r="K128" s="34"/>
      <c r="L128" s="2"/>
    </row>
    <row r="129" spans="1:12" ht="12">
      <c r="A129" s="2"/>
      <c r="B129" s="1"/>
      <c r="C129" s="1"/>
      <c r="D129" s="17"/>
      <c r="E129" s="7"/>
      <c r="F129" s="9"/>
      <c r="G129" s="1" t="s">
        <v>113</v>
      </c>
      <c r="H129" s="2">
        <v>2</v>
      </c>
      <c r="I129" s="27">
        <f t="shared" si="5"/>
        <v>24.074775</v>
      </c>
      <c r="J129" s="15">
        <v>48.14955</v>
      </c>
      <c r="K129" s="34"/>
      <c r="L129" s="2"/>
    </row>
    <row r="130" spans="1:12" ht="12">
      <c r="A130" s="2"/>
      <c r="B130" s="1"/>
      <c r="C130" s="1"/>
      <c r="D130" s="17"/>
      <c r="E130" s="7"/>
      <c r="F130" s="9"/>
      <c r="G130" s="1" t="s">
        <v>161</v>
      </c>
      <c r="H130" s="2">
        <v>2</v>
      </c>
      <c r="I130" s="27">
        <f t="shared" si="5"/>
        <v>31.7466033</v>
      </c>
      <c r="J130" s="15">
        <v>63.4932066</v>
      </c>
      <c r="K130" s="34"/>
      <c r="L130" s="2"/>
    </row>
    <row r="131" spans="1:12" ht="12">
      <c r="A131" s="2"/>
      <c r="B131" s="1"/>
      <c r="C131" s="1"/>
      <c r="D131" s="17"/>
      <c r="E131" s="7"/>
      <c r="F131" s="9"/>
      <c r="G131" s="1" t="s">
        <v>115</v>
      </c>
      <c r="H131" s="2">
        <v>30</v>
      </c>
      <c r="I131" s="27">
        <f t="shared" si="5"/>
        <v>5.777946</v>
      </c>
      <c r="J131" s="15">
        <v>173.33838</v>
      </c>
      <c r="K131" s="34"/>
      <c r="L131" s="2"/>
    </row>
    <row r="132" spans="1:12" ht="12">
      <c r="A132" s="2"/>
      <c r="B132" s="1"/>
      <c r="C132" s="1"/>
      <c r="D132" s="17"/>
      <c r="E132" s="7"/>
      <c r="F132" s="9"/>
      <c r="G132" s="1" t="s">
        <v>116</v>
      </c>
      <c r="H132" s="2">
        <v>30</v>
      </c>
      <c r="I132" s="27">
        <f t="shared" si="5"/>
        <v>1.7547836</v>
      </c>
      <c r="J132" s="15">
        <v>52.643508000000004</v>
      </c>
      <c r="K132" s="34"/>
      <c r="L132" s="2"/>
    </row>
    <row r="133" spans="1:12" ht="12">
      <c r="A133" s="2"/>
      <c r="B133" s="1"/>
      <c r="C133" s="1"/>
      <c r="D133" s="17"/>
      <c r="E133" s="7"/>
      <c r="F133" s="9"/>
      <c r="G133" s="1" t="s">
        <v>162</v>
      </c>
      <c r="H133" s="2">
        <v>1</v>
      </c>
      <c r="I133" s="27">
        <f t="shared" si="5"/>
        <v>92.01914</v>
      </c>
      <c r="J133" s="15">
        <v>92.01914</v>
      </c>
      <c r="K133" s="34"/>
      <c r="L133" s="2"/>
    </row>
    <row r="134" spans="1:12" ht="12">
      <c r="A134" s="2"/>
      <c r="B134" s="1"/>
      <c r="C134" s="1"/>
      <c r="D134" s="17"/>
      <c r="E134" s="7"/>
      <c r="F134" s="9"/>
      <c r="G134" s="1" t="s">
        <v>163</v>
      </c>
      <c r="H134" s="2">
        <v>10</v>
      </c>
      <c r="I134" s="27">
        <f t="shared" si="5"/>
        <v>3.6272661</v>
      </c>
      <c r="J134" s="15">
        <v>36.272661</v>
      </c>
      <c r="K134" s="34"/>
      <c r="L134" s="2"/>
    </row>
    <row r="135" spans="1:12" ht="12">
      <c r="A135" s="2"/>
      <c r="B135" s="1"/>
      <c r="C135" s="1"/>
      <c r="D135" s="17"/>
      <c r="E135" s="7"/>
      <c r="F135" s="9"/>
      <c r="G135" s="1" t="s">
        <v>164</v>
      </c>
      <c r="H135" s="2">
        <v>300</v>
      </c>
      <c r="I135" s="27">
        <f t="shared" si="5"/>
        <v>2.13998</v>
      </c>
      <c r="J135" s="15">
        <v>641.994</v>
      </c>
      <c r="K135" s="34"/>
      <c r="L135" s="2"/>
    </row>
    <row r="136" spans="1:12" ht="12">
      <c r="A136" s="2"/>
      <c r="B136" s="1"/>
      <c r="C136" s="1"/>
      <c r="D136" s="17"/>
      <c r="E136" s="7"/>
      <c r="F136" s="9"/>
      <c r="G136" s="1" t="s">
        <v>165</v>
      </c>
      <c r="H136" s="2">
        <v>10</v>
      </c>
      <c r="I136" s="27">
        <f t="shared" si="5"/>
        <v>3.5095671999999993</v>
      </c>
      <c r="J136" s="15">
        <v>35.09567199999999</v>
      </c>
      <c r="K136" s="34"/>
      <c r="L136" s="2"/>
    </row>
    <row r="137" spans="1:12" ht="12">
      <c r="A137" s="2"/>
      <c r="B137" s="1"/>
      <c r="C137" s="1"/>
      <c r="D137" s="17"/>
      <c r="E137" s="7"/>
      <c r="F137" s="9"/>
      <c r="G137" s="1" t="s">
        <v>118</v>
      </c>
      <c r="H137" s="2">
        <v>20</v>
      </c>
      <c r="I137" s="27">
        <f t="shared" si="5"/>
        <v>6.0668433</v>
      </c>
      <c r="J137" s="15">
        <v>121.336866</v>
      </c>
      <c r="K137" s="34"/>
      <c r="L137" s="2"/>
    </row>
    <row r="138" spans="1:12" ht="12">
      <c r="A138" s="2"/>
      <c r="B138" s="1"/>
      <c r="C138" s="1"/>
      <c r="D138" s="17"/>
      <c r="E138" s="7"/>
      <c r="F138" s="9"/>
      <c r="G138" s="1" t="s">
        <v>120</v>
      </c>
      <c r="H138" s="2">
        <v>20</v>
      </c>
      <c r="I138" s="27">
        <f t="shared" si="5"/>
        <v>36.37966</v>
      </c>
      <c r="J138" s="15">
        <v>727.5932</v>
      </c>
      <c r="K138" s="34"/>
      <c r="L138" s="2"/>
    </row>
    <row r="139" spans="1:12" ht="12">
      <c r="A139" s="2"/>
      <c r="B139" s="1"/>
      <c r="C139" s="1"/>
      <c r="D139" s="17"/>
      <c r="E139" s="7"/>
      <c r="F139" s="9"/>
      <c r="G139" s="1" t="s">
        <v>166</v>
      </c>
      <c r="H139" s="2">
        <v>4</v>
      </c>
      <c r="I139" s="27">
        <f t="shared" si="5"/>
        <v>17.900932700000002</v>
      </c>
      <c r="J139" s="15">
        <v>71.60373080000001</v>
      </c>
      <c r="K139" s="34"/>
      <c r="L139" s="2"/>
    </row>
    <row r="140" spans="1:12" ht="12">
      <c r="A140" s="2"/>
      <c r="B140" s="1"/>
      <c r="C140" s="1"/>
      <c r="D140" s="17"/>
      <c r="E140" s="7"/>
      <c r="F140" s="9"/>
      <c r="G140" s="1" t="s">
        <v>123</v>
      </c>
      <c r="H140" s="2">
        <v>10</v>
      </c>
      <c r="I140" s="27">
        <f t="shared" si="5"/>
        <v>3.3169690000000003</v>
      </c>
      <c r="J140" s="10">
        <v>33.16969</v>
      </c>
      <c r="K140" s="34"/>
      <c r="L140" s="2"/>
    </row>
    <row r="141" spans="1:12" ht="12">
      <c r="A141" s="2"/>
      <c r="B141" s="2"/>
      <c r="C141" s="2"/>
      <c r="D141" s="2"/>
      <c r="E141" s="2"/>
      <c r="F141" s="2"/>
      <c r="G141" s="1" t="s">
        <v>124</v>
      </c>
      <c r="H141" s="2">
        <v>20</v>
      </c>
      <c r="I141" s="27">
        <f t="shared" si="5"/>
        <v>4.814954999999999</v>
      </c>
      <c r="J141" s="15">
        <v>96.2991</v>
      </c>
      <c r="K141" s="35"/>
      <c r="L141" s="25"/>
    </row>
    <row r="142" spans="1:12" ht="12">
      <c r="A142" s="2">
        <v>31</v>
      </c>
      <c r="B142" s="1" t="s">
        <v>46</v>
      </c>
      <c r="C142" s="1" t="s">
        <v>50</v>
      </c>
      <c r="D142" s="17">
        <v>2580</v>
      </c>
      <c r="E142" s="7">
        <v>42205</v>
      </c>
      <c r="F142" s="9">
        <v>1638</v>
      </c>
      <c r="G142" s="2" t="s">
        <v>154</v>
      </c>
      <c r="H142" s="2">
        <v>6</v>
      </c>
      <c r="I142" s="2">
        <v>273</v>
      </c>
      <c r="J142" s="2">
        <f>I142*H142</f>
        <v>1638</v>
      </c>
      <c r="K142" s="13">
        <v>42212</v>
      </c>
      <c r="L142" s="2"/>
    </row>
    <row r="143" spans="1:12" ht="36">
      <c r="A143" s="2">
        <v>32</v>
      </c>
      <c r="B143" s="1" t="s">
        <v>42</v>
      </c>
      <c r="C143" s="1" t="s">
        <v>43</v>
      </c>
      <c r="D143" s="2" t="s">
        <v>14</v>
      </c>
      <c r="E143" s="21">
        <v>42235</v>
      </c>
      <c r="F143" s="25">
        <v>210</v>
      </c>
      <c r="G143" s="1" t="s">
        <v>95</v>
      </c>
      <c r="H143" s="2"/>
      <c r="I143" s="2"/>
      <c r="J143" s="2">
        <v>210</v>
      </c>
      <c r="K143" s="21">
        <v>42233</v>
      </c>
      <c r="L143" s="2"/>
    </row>
    <row r="144" spans="1:12" ht="36">
      <c r="A144" s="2">
        <v>33</v>
      </c>
      <c r="B144" s="1" t="s">
        <v>42</v>
      </c>
      <c r="C144" s="1" t="s">
        <v>43</v>
      </c>
      <c r="D144" s="2" t="s">
        <v>14</v>
      </c>
      <c r="E144" s="21">
        <v>42257</v>
      </c>
      <c r="F144" s="25">
        <v>210</v>
      </c>
      <c r="G144" s="1" t="s">
        <v>95</v>
      </c>
      <c r="H144" s="2"/>
      <c r="I144" s="2"/>
      <c r="J144" s="2">
        <v>210</v>
      </c>
      <c r="K144" s="21">
        <v>42264</v>
      </c>
      <c r="L144" s="2"/>
    </row>
    <row r="145" spans="1:12" ht="12">
      <c r="A145" s="2">
        <v>34</v>
      </c>
      <c r="B145" s="2" t="s">
        <v>167</v>
      </c>
      <c r="C145" s="2" t="s">
        <v>168</v>
      </c>
      <c r="D145" s="2">
        <v>54</v>
      </c>
      <c r="E145" s="21">
        <v>42293</v>
      </c>
      <c r="F145" s="25">
        <v>1380</v>
      </c>
      <c r="G145" s="2" t="str">
        <f>B145</f>
        <v>Архівні коробки</v>
      </c>
      <c r="H145" s="2">
        <v>60</v>
      </c>
      <c r="I145" s="2">
        <v>23</v>
      </c>
      <c r="J145" s="1">
        <f>H145*I145</f>
        <v>1380</v>
      </c>
      <c r="K145" s="21">
        <v>42303</v>
      </c>
      <c r="L145" s="2"/>
    </row>
    <row r="146" spans="1:12" ht="12">
      <c r="A146" s="2">
        <v>35</v>
      </c>
      <c r="B146" s="2" t="s">
        <v>169</v>
      </c>
      <c r="C146" s="2" t="s">
        <v>170</v>
      </c>
      <c r="D146" s="2">
        <v>583</v>
      </c>
      <c r="E146" s="21">
        <v>42298</v>
      </c>
      <c r="F146" s="25">
        <v>2000</v>
      </c>
      <c r="G146" s="2" t="s">
        <v>171</v>
      </c>
      <c r="H146" s="2">
        <v>57</v>
      </c>
      <c r="I146" s="2">
        <v>1</v>
      </c>
      <c r="J146" s="2">
        <f>H146*I146</f>
        <v>57</v>
      </c>
      <c r="K146" s="33">
        <v>42303</v>
      </c>
      <c r="L146" s="2"/>
    </row>
    <row r="147" spans="1:12" ht="12">
      <c r="A147" s="2"/>
      <c r="B147" s="2"/>
      <c r="C147" s="2"/>
      <c r="D147" s="2"/>
      <c r="E147" s="2"/>
      <c r="F147" s="2"/>
      <c r="G147" s="2" t="s">
        <v>172</v>
      </c>
      <c r="H147" s="2">
        <v>220.8</v>
      </c>
      <c r="I147" s="2">
        <v>1</v>
      </c>
      <c r="J147" s="2">
        <f aca="true" t="shared" si="6" ref="J147:J164">H147*I147</f>
        <v>220.8</v>
      </c>
      <c r="K147" s="34"/>
      <c r="L147" s="2"/>
    </row>
    <row r="148" spans="1:12" ht="12">
      <c r="A148" s="2"/>
      <c r="B148" s="2"/>
      <c r="C148" s="2"/>
      <c r="D148" s="2"/>
      <c r="E148" s="2"/>
      <c r="F148" s="2"/>
      <c r="G148" s="2" t="s">
        <v>173</v>
      </c>
      <c r="H148" s="2">
        <v>522.9</v>
      </c>
      <c r="I148" s="2">
        <v>2</v>
      </c>
      <c r="J148" s="2">
        <f t="shared" si="6"/>
        <v>1045.8</v>
      </c>
      <c r="K148" s="34"/>
      <c r="L148" s="2"/>
    </row>
    <row r="149" spans="1:12" ht="12">
      <c r="A149" s="2"/>
      <c r="B149" s="2"/>
      <c r="C149" s="2"/>
      <c r="D149" s="2"/>
      <c r="E149" s="2"/>
      <c r="F149" s="2"/>
      <c r="G149" s="2" t="s">
        <v>174</v>
      </c>
      <c r="H149" s="2">
        <v>77</v>
      </c>
      <c r="I149" s="2">
        <v>1</v>
      </c>
      <c r="J149" s="2">
        <f t="shared" si="6"/>
        <v>77</v>
      </c>
      <c r="K149" s="34"/>
      <c r="L149" s="2"/>
    </row>
    <row r="150" spans="1:12" ht="12">
      <c r="A150" s="2"/>
      <c r="B150" s="2"/>
      <c r="C150" s="2"/>
      <c r="D150" s="2"/>
      <c r="E150" s="2"/>
      <c r="F150" s="2"/>
      <c r="G150" s="2" t="s">
        <v>174</v>
      </c>
      <c r="H150" s="2">
        <v>67</v>
      </c>
      <c r="I150" s="2">
        <v>3</v>
      </c>
      <c r="J150" s="2">
        <f t="shared" si="6"/>
        <v>201</v>
      </c>
      <c r="K150" s="34"/>
      <c r="L150" s="2"/>
    </row>
    <row r="151" spans="1:12" ht="12">
      <c r="A151" s="2"/>
      <c r="B151" s="2"/>
      <c r="C151" s="2"/>
      <c r="D151" s="2"/>
      <c r="E151" s="2"/>
      <c r="F151" s="2"/>
      <c r="G151" s="2" t="s">
        <v>175</v>
      </c>
      <c r="H151" s="2">
        <v>49.2</v>
      </c>
      <c r="I151" s="2">
        <v>2</v>
      </c>
      <c r="J151" s="2">
        <f t="shared" si="6"/>
        <v>98.4</v>
      </c>
      <c r="K151" s="34"/>
      <c r="L151" s="2"/>
    </row>
    <row r="152" spans="1:12" ht="12">
      <c r="A152" s="2"/>
      <c r="B152" s="2"/>
      <c r="C152" s="2"/>
      <c r="D152" s="2"/>
      <c r="E152" s="2"/>
      <c r="F152" s="2"/>
      <c r="G152" s="2" t="str">
        <f>G150</f>
        <v>Цемент стоматолгогічний</v>
      </c>
      <c r="H152" s="2">
        <v>150</v>
      </c>
      <c r="I152" s="2">
        <v>2</v>
      </c>
      <c r="J152" s="2">
        <f t="shared" si="6"/>
        <v>300</v>
      </c>
      <c r="K152" s="35"/>
      <c r="L152" s="2"/>
    </row>
    <row r="153" spans="1:12" ht="12">
      <c r="A153" s="2">
        <v>36</v>
      </c>
      <c r="B153" s="2" t="s">
        <v>46</v>
      </c>
      <c r="C153" s="2" t="s">
        <v>176</v>
      </c>
      <c r="D153" s="2">
        <v>88</v>
      </c>
      <c r="E153" s="21">
        <v>42303</v>
      </c>
      <c r="F153" s="25">
        <v>742</v>
      </c>
      <c r="G153" s="2" t="s">
        <v>177</v>
      </c>
      <c r="H153" s="2">
        <v>2.76</v>
      </c>
      <c r="I153" s="2">
        <v>60</v>
      </c>
      <c r="J153" s="2">
        <f t="shared" si="6"/>
        <v>165.6</v>
      </c>
      <c r="K153" s="30">
        <v>42307</v>
      </c>
      <c r="L153" s="2"/>
    </row>
    <row r="154" spans="1:12" ht="12">
      <c r="A154" s="2"/>
      <c r="B154" s="2"/>
      <c r="C154" s="2"/>
      <c r="D154" s="2"/>
      <c r="E154" s="2"/>
      <c r="F154" s="2"/>
      <c r="G154" s="2" t="s">
        <v>178</v>
      </c>
      <c r="H154" s="2">
        <v>5.49</v>
      </c>
      <c r="I154" s="2">
        <v>20</v>
      </c>
      <c r="J154" s="2">
        <f t="shared" si="6"/>
        <v>109.80000000000001</v>
      </c>
      <c r="K154" s="31"/>
      <c r="L154" s="2"/>
    </row>
    <row r="155" spans="1:12" ht="12">
      <c r="A155" s="2"/>
      <c r="B155" s="2"/>
      <c r="C155" s="2"/>
      <c r="D155" s="2"/>
      <c r="E155" s="2"/>
      <c r="F155" s="2"/>
      <c r="G155" s="2" t="s">
        <v>179</v>
      </c>
      <c r="H155" s="2">
        <v>1.57</v>
      </c>
      <c r="I155" s="2">
        <v>1</v>
      </c>
      <c r="J155" s="2">
        <f t="shared" si="6"/>
        <v>1.57</v>
      </c>
      <c r="K155" s="31"/>
      <c r="L155" s="2"/>
    </row>
    <row r="156" spans="1:12" ht="12">
      <c r="A156" s="2"/>
      <c r="B156" s="2"/>
      <c r="C156" s="2"/>
      <c r="D156" s="2"/>
      <c r="E156" s="2"/>
      <c r="F156" s="2"/>
      <c r="G156" s="2" t="s">
        <v>179</v>
      </c>
      <c r="H156" s="2">
        <v>0.47</v>
      </c>
      <c r="I156" s="2">
        <v>2</v>
      </c>
      <c r="J156" s="2">
        <f t="shared" si="6"/>
        <v>0.94</v>
      </c>
      <c r="K156" s="31"/>
      <c r="L156" s="2"/>
    </row>
    <row r="157" spans="1:12" ht="12">
      <c r="A157" s="2"/>
      <c r="B157" s="2"/>
      <c r="C157" s="2"/>
      <c r="D157" s="2"/>
      <c r="E157" s="2"/>
      <c r="F157" s="2"/>
      <c r="G157" s="2" t="s">
        <v>161</v>
      </c>
      <c r="H157" s="2">
        <v>29.55</v>
      </c>
      <c r="I157" s="2">
        <v>5</v>
      </c>
      <c r="J157" s="2">
        <f t="shared" si="6"/>
        <v>147.75</v>
      </c>
      <c r="K157" s="31"/>
      <c r="L157" s="2"/>
    </row>
    <row r="158" spans="1:12" ht="12">
      <c r="A158" s="2"/>
      <c r="B158" s="2"/>
      <c r="C158" s="2"/>
      <c r="D158" s="2"/>
      <c r="E158" s="2"/>
      <c r="F158" s="2"/>
      <c r="G158" s="2" t="s">
        <v>115</v>
      </c>
      <c r="H158" s="2">
        <v>5.07</v>
      </c>
      <c r="I158" s="2">
        <v>30</v>
      </c>
      <c r="J158" s="2">
        <f t="shared" si="6"/>
        <v>152.10000000000002</v>
      </c>
      <c r="K158" s="31"/>
      <c r="L158" s="2"/>
    </row>
    <row r="159" spans="1:12" ht="12">
      <c r="A159" s="2"/>
      <c r="B159" s="2"/>
      <c r="C159" s="2"/>
      <c r="D159" s="2"/>
      <c r="E159" s="2"/>
      <c r="F159" s="2"/>
      <c r="G159" s="2" t="s">
        <v>163</v>
      </c>
      <c r="H159" s="2">
        <v>6.23</v>
      </c>
      <c r="I159" s="2">
        <v>10</v>
      </c>
      <c r="J159" s="2">
        <f t="shared" si="6"/>
        <v>62.300000000000004</v>
      </c>
      <c r="K159" s="31"/>
      <c r="L159" s="2"/>
    </row>
    <row r="160" spans="1:12" ht="12">
      <c r="A160" s="2"/>
      <c r="B160" s="2"/>
      <c r="C160" s="2"/>
      <c r="D160" s="2"/>
      <c r="E160" s="2"/>
      <c r="F160" s="2"/>
      <c r="G160" s="2" t="s">
        <v>124</v>
      </c>
      <c r="H160" s="2">
        <v>4.45</v>
      </c>
      <c r="I160" s="2">
        <v>12</v>
      </c>
      <c r="J160" s="2">
        <f t="shared" si="6"/>
        <v>53.400000000000006</v>
      </c>
      <c r="K160" s="32"/>
      <c r="L160" s="2"/>
    </row>
    <row r="161" spans="1:12" ht="12">
      <c r="A161" s="2">
        <v>37</v>
      </c>
      <c r="B161" s="2" t="s">
        <v>154</v>
      </c>
      <c r="C161" s="2" t="s">
        <v>180</v>
      </c>
      <c r="D161" s="21">
        <v>38646</v>
      </c>
      <c r="E161" s="21">
        <v>42303</v>
      </c>
      <c r="F161" s="25">
        <v>2208</v>
      </c>
      <c r="G161" s="2" t="s">
        <v>181</v>
      </c>
      <c r="H161" s="2">
        <v>227.5</v>
      </c>
      <c r="I161" s="2">
        <v>6</v>
      </c>
      <c r="J161" s="2">
        <f t="shared" si="6"/>
        <v>1365</v>
      </c>
      <c r="K161" s="28">
        <v>42307</v>
      </c>
      <c r="L161" s="2"/>
    </row>
    <row r="162" spans="1:12" ht="12">
      <c r="A162" s="2"/>
      <c r="B162" s="2"/>
      <c r="C162" s="2"/>
      <c r="D162" s="2"/>
      <c r="E162" s="2"/>
      <c r="F162" s="2"/>
      <c r="G162" s="2" t="s">
        <v>182</v>
      </c>
      <c r="H162" s="2">
        <v>237.5</v>
      </c>
      <c r="I162" s="2">
        <v>2</v>
      </c>
      <c r="J162" s="2">
        <f t="shared" si="6"/>
        <v>475</v>
      </c>
      <c r="K162" s="38"/>
      <c r="L162" s="2"/>
    </row>
    <row r="163" spans="1:12" ht="36">
      <c r="A163" s="2">
        <v>38</v>
      </c>
      <c r="B163" s="1" t="s">
        <v>42</v>
      </c>
      <c r="C163" s="1" t="s">
        <v>43</v>
      </c>
      <c r="D163" s="2" t="s">
        <v>14</v>
      </c>
      <c r="E163" s="21">
        <v>42321</v>
      </c>
      <c r="F163" s="2">
        <v>210</v>
      </c>
      <c r="G163" s="1" t="str">
        <f>B163</f>
        <v>Програмне обслуговування компютерної техніки</v>
      </c>
      <c r="H163" s="2">
        <v>210</v>
      </c>
      <c r="I163" s="2">
        <v>1</v>
      </c>
      <c r="J163" s="2">
        <f t="shared" si="6"/>
        <v>210</v>
      </c>
      <c r="K163" s="13">
        <v>42331</v>
      </c>
      <c r="L163" s="2"/>
    </row>
    <row r="164" spans="1:12" ht="36">
      <c r="A164" s="2">
        <v>39</v>
      </c>
      <c r="B164" s="1" t="s">
        <v>42</v>
      </c>
      <c r="C164" s="1" t="s">
        <v>43</v>
      </c>
      <c r="D164" s="2" t="s">
        <v>14</v>
      </c>
      <c r="E164" s="21">
        <v>42324</v>
      </c>
      <c r="F164" s="2">
        <v>210</v>
      </c>
      <c r="G164" s="1" t="str">
        <f>B164</f>
        <v>Програмне обслуговування компютерної техніки</v>
      </c>
      <c r="H164" s="2">
        <v>210</v>
      </c>
      <c r="I164" s="2">
        <v>1</v>
      </c>
      <c r="J164" s="2">
        <f t="shared" si="6"/>
        <v>210</v>
      </c>
      <c r="K164" s="13">
        <v>42338</v>
      </c>
      <c r="L164" s="2"/>
    </row>
    <row r="165" spans="1:12" ht="36">
      <c r="A165" s="2">
        <v>40</v>
      </c>
      <c r="B165" s="1" t="s">
        <v>56</v>
      </c>
      <c r="C165" s="1" t="s">
        <v>52</v>
      </c>
      <c r="D165" s="2">
        <v>26328844</v>
      </c>
      <c r="E165" s="21">
        <v>42325</v>
      </c>
      <c r="F165" s="2">
        <v>288</v>
      </c>
      <c r="G165" s="1" t="str">
        <f>B165</f>
        <v>Обробка даних та видача сертифікату ключа ЕЦП</v>
      </c>
      <c r="H165" s="2"/>
      <c r="I165" s="2"/>
      <c r="J165" s="2">
        <v>288</v>
      </c>
      <c r="K165" s="13">
        <v>42338</v>
      </c>
      <c r="L165" s="2"/>
    </row>
    <row r="166" spans="1:12" ht="24">
      <c r="A166" s="2">
        <v>41</v>
      </c>
      <c r="B166" s="1" t="s">
        <v>183</v>
      </c>
      <c r="C166" s="2" t="s">
        <v>184</v>
      </c>
      <c r="D166" s="2" t="s">
        <v>185</v>
      </c>
      <c r="E166" s="21">
        <v>42325</v>
      </c>
      <c r="F166" s="2">
        <v>100</v>
      </c>
      <c r="G166" s="1" t="str">
        <f>B166</f>
        <v>За налаштування програми</v>
      </c>
      <c r="H166" s="2"/>
      <c r="I166" s="2"/>
      <c r="J166" s="2">
        <v>100</v>
      </c>
      <c r="K166" s="13">
        <v>42338</v>
      </c>
      <c r="L166" s="2"/>
    </row>
    <row r="167" spans="1:12" ht="36">
      <c r="A167" s="2">
        <v>42</v>
      </c>
      <c r="B167" s="1" t="s">
        <v>186</v>
      </c>
      <c r="C167" s="2" t="s">
        <v>184</v>
      </c>
      <c r="D167" s="2" t="s">
        <v>187</v>
      </c>
      <c r="E167" s="21">
        <v>42339</v>
      </c>
      <c r="F167" s="2">
        <v>100</v>
      </c>
      <c r="G167" s="1" t="str">
        <f>B167</f>
        <v>За налаштування програми ПЗ "М У ДОЗ ІС"</v>
      </c>
      <c r="H167" s="2">
        <v>100</v>
      </c>
      <c r="I167" s="2">
        <v>1</v>
      </c>
      <c r="J167" s="2">
        <v>100</v>
      </c>
      <c r="K167" s="13">
        <v>42353</v>
      </c>
      <c r="L167" s="2"/>
    </row>
    <row r="168" spans="1:12" ht="36">
      <c r="A168" s="2">
        <v>43</v>
      </c>
      <c r="B168" s="1" t="s">
        <v>42</v>
      </c>
      <c r="C168" s="1" t="s">
        <v>43</v>
      </c>
      <c r="D168" s="2" t="s">
        <v>14</v>
      </c>
      <c r="E168" s="21">
        <v>42345</v>
      </c>
      <c r="F168" s="2">
        <v>210</v>
      </c>
      <c r="G168" s="1" t="str">
        <f>B168</f>
        <v>Програмне обслуговування компютерної техніки</v>
      </c>
      <c r="H168" s="2"/>
      <c r="I168" s="2"/>
      <c r="J168" s="2">
        <v>210</v>
      </c>
      <c r="K168" s="13">
        <v>42353</v>
      </c>
      <c r="L168" s="2"/>
    </row>
    <row r="169" spans="1:12" ht="12">
      <c r="A169" s="2">
        <v>44</v>
      </c>
      <c r="B169" s="2" t="s">
        <v>196</v>
      </c>
      <c r="C169" s="2" t="s">
        <v>197</v>
      </c>
      <c r="D169" s="2">
        <v>110</v>
      </c>
      <c r="E169" s="21">
        <v>42345</v>
      </c>
      <c r="F169" s="2">
        <v>652.32</v>
      </c>
      <c r="G169" s="2" t="str">
        <f>B169</f>
        <v>Періодичні видання</v>
      </c>
      <c r="H169" s="2"/>
      <c r="I169" s="2"/>
      <c r="J169" s="2">
        <v>652.32</v>
      </c>
      <c r="K169" s="13">
        <v>42353</v>
      </c>
      <c r="L169" s="2"/>
    </row>
    <row r="170" spans="1:12" ht="12">
      <c r="A170" s="2">
        <v>45</v>
      </c>
      <c r="B170" s="2" t="s">
        <v>198</v>
      </c>
      <c r="C170" s="2" t="s">
        <v>199</v>
      </c>
      <c r="D170" s="2">
        <v>111215921</v>
      </c>
      <c r="E170" s="21">
        <v>42352</v>
      </c>
      <c r="F170" s="2">
        <v>350</v>
      </c>
      <c r="G170" s="2" t="str">
        <f>B170</f>
        <v>Картридж НР</v>
      </c>
      <c r="H170" s="2">
        <f>F170</f>
        <v>350</v>
      </c>
      <c r="I170" s="2">
        <v>1</v>
      </c>
      <c r="J170" s="2">
        <v>350</v>
      </c>
      <c r="K170" s="13">
        <v>42366</v>
      </c>
      <c r="L170" s="2"/>
    </row>
    <row r="171" spans="1:12" ht="12">
      <c r="A171" s="2"/>
      <c r="B171" s="2" t="s">
        <v>198</v>
      </c>
      <c r="C171" s="2" t="s">
        <v>199</v>
      </c>
      <c r="D171" s="2">
        <v>111215921</v>
      </c>
      <c r="E171" s="21">
        <v>42352</v>
      </c>
      <c r="F171" s="2">
        <v>738.68</v>
      </c>
      <c r="G171" s="2" t="str">
        <f>B171</f>
        <v>Картридж НР</v>
      </c>
      <c r="H171" s="2">
        <f>F171</f>
        <v>738.68</v>
      </c>
      <c r="I171" s="2">
        <v>1</v>
      </c>
      <c r="J171" s="2">
        <f>F171</f>
        <v>738.68</v>
      </c>
      <c r="K171" s="13">
        <v>42366</v>
      </c>
      <c r="L171" s="2"/>
    </row>
    <row r="172" spans="1:12" ht="12">
      <c r="A172" s="2"/>
      <c r="B172" s="2" t="s">
        <v>200</v>
      </c>
      <c r="C172" s="2" t="s">
        <v>199</v>
      </c>
      <c r="D172" s="2">
        <v>111215921</v>
      </c>
      <c r="E172" s="21">
        <v>42352</v>
      </c>
      <c r="F172" s="2">
        <v>1430</v>
      </c>
      <c r="G172" s="2" t="str">
        <f>B172</f>
        <v>Флеш драйв</v>
      </c>
      <c r="H172" s="2">
        <f>F172</f>
        <v>1430</v>
      </c>
      <c r="I172" s="2">
        <v>1</v>
      </c>
      <c r="J172" s="2">
        <v>1430</v>
      </c>
      <c r="K172" s="13">
        <v>42366</v>
      </c>
      <c r="L172" s="2"/>
    </row>
  </sheetData>
  <sheetProtection/>
  <mergeCells count="17">
    <mergeCell ref="K153:K160"/>
    <mergeCell ref="K161:K162"/>
    <mergeCell ref="J94:J99"/>
    <mergeCell ref="K94:K99"/>
    <mergeCell ref="K86:K90"/>
    <mergeCell ref="B1:K1"/>
    <mergeCell ref="K32:K36"/>
    <mergeCell ref="K37:K43"/>
    <mergeCell ref="K46:K56"/>
    <mergeCell ref="K17:K30"/>
    <mergeCell ref="K146:K152"/>
    <mergeCell ref="K13:K15"/>
    <mergeCell ref="L86:L90"/>
    <mergeCell ref="K110:K117"/>
    <mergeCell ref="K118:K141"/>
    <mergeCell ref="K57:K58"/>
    <mergeCell ref="K59:K8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2016-01-12T13:56:16Z</dcterms:modified>
  <cp:category/>
  <cp:version/>
  <cp:contentType/>
  <cp:contentStatus/>
</cp:coreProperties>
</file>